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lmerová\Documents\ROZPOČTY 2023\Bc. Oldřich Podojil, DiS\"/>
    </mc:Choice>
  </mc:AlternateContent>
  <xr:revisionPtr revIDLastSave="0" documentId="13_ncr:11_{CB289553-38F1-4FB9-8C04-404A8E13C93A}" xr6:coauthVersionLast="47" xr6:coauthVersionMax="47" xr10:uidLastSave="{00000000-0000-0000-0000-000000000000}"/>
  <bookViews>
    <workbookView xWindow="-108" yWindow="-108" windowWidth="23256" windowHeight="1401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Pol'!$A$1:$Y$351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16" i="1" s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341" i="12"/>
  <c r="BA332" i="12"/>
  <c r="BA72" i="12"/>
  <c r="BA68" i="12"/>
  <c r="BA64" i="12"/>
  <c r="BA5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O8" i="12" s="1"/>
  <c r="Q13" i="12"/>
  <c r="V13" i="12"/>
  <c r="G15" i="12"/>
  <c r="M15" i="12" s="1"/>
  <c r="I15" i="12"/>
  <c r="K15" i="12"/>
  <c r="O15" i="12"/>
  <c r="Q15" i="12"/>
  <c r="V15" i="12"/>
  <c r="K16" i="12"/>
  <c r="V16" i="12"/>
  <c r="G17" i="12"/>
  <c r="I17" i="12"/>
  <c r="I16" i="12" s="1"/>
  <c r="K17" i="12"/>
  <c r="M17" i="12"/>
  <c r="O17" i="12"/>
  <c r="Q17" i="12"/>
  <c r="Q16" i="12" s="1"/>
  <c r="V17" i="12"/>
  <c r="G19" i="12"/>
  <c r="M19" i="12" s="1"/>
  <c r="I19" i="12"/>
  <c r="K19" i="12"/>
  <c r="O19" i="12"/>
  <c r="O16" i="12" s="1"/>
  <c r="Q19" i="12"/>
  <c r="V19" i="12"/>
  <c r="G22" i="12"/>
  <c r="G21" i="12" s="1"/>
  <c r="I22" i="12"/>
  <c r="K22" i="12"/>
  <c r="K21" i="12" s="1"/>
  <c r="O22" i="12"/>
  <c r="O21" i="12" s="1"/>
  <c r="Q22" i="12"/>
  <c r="V22" i="12"/>
  <c r="V21" i="12" s="1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Q28" i="12"/>
  <c r="V28" i="12"/>
  <c r="G31" i="12"/>
  <c r="I31" i="12"/>
  <c r="I21" i="12" s="1"/>
  <c r="K31" i="12"/>
  <c r="M31" i="12"/>
  <c r="O31" i="12"/>
  <c r="Q31" i="12"/>
  <c r="Q21" i="12" s="1"/>
  <c r="V31" i="12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1" i="12"/>
  <c r="I41" i="12"/>
  <c r="K41" i="12"/>
  <c r="M41" i="12"/>
  <c r="O41" i="12"/>
  <c r="Q41" i="12"/>
  <c r="V41" i="12"/>
  <c r="G47" i="12"/>
  <c r="I47" i="12"/>
  <c r="I42" i="12" s="1"/>
  <c r="K47" i="12"/>
  <c r="M47" i="12"/>
  <c r="O47" i="12"/>
  <c r="Q47" i="12"/>
  <c r="Q42" i="12" s="1"/>
  <c r="V47" i="12"/>
  <c r="G51" i="12"/>
  <c r="M51" i="12" s="1"/>
  <c r="I51" i="12"/>
  <c r="K51" i="12"/>
  <c r="K42" i="12" s="1"/>
  <c r="O51" i="12"/>
  <c r="O42" i="12" s="1"/>
  <c r="Q51" i="12"/>
  <c r="V51" i="12"/>
  <c r="V42" i="12" s="1"/>
  <c r="G54" i="12"/>
  <c r="I54" i="12"/>
  <c r="K54" i="12"/>
  <c r="M54" i="12"/>
  <c r="O54" i="12"/>
  <c r="Q54" i="12"/>
  <c r="V54" i="12"/>
  <c r="G58" i="12"/>
  <c r="M58" i="12" s="1"/>
  <c r="I58" i="12"/>
  <c r="K58" i="12"/>
  <c r="O58" i="12"/>
  <c r="Q58" i="12"/>
  <c r="V58" i="12"/>
  <c r="G63" i="12"/>
  <c r="I63" i="12"/>
  <c r="K63" i="12"/>
  <c r="M63" i="12"/>
  <c r="O63" i="12"/>
  <c r="Q63" i="12"/>
  <c r="V63" i="12"/>
  <c r="G67" i="12"/>
  <c r="M67" i="12" s="1"/>
  <c r="I67" i="12"/>
  <c r="K67" i="12"/>
  <c r="O67" i="12"/>
  <c r="Q67" i="12"/>
  <c r="V67" i="12"/>
  <c r="G70" i="12"/>
  <c r="I70" i="12"/>
  <c r="K70" i="12"/>
  <c r="M70" i="12"/>
  <c r="O70" i="12"/>
  <c r="Q70" i="12"/>
  <c r="V70" i="12"/>
  <c r="G76" i="12"/>
  <c r="I76" i="12"/>
  <c r="I75" i="12" s="1"/>
  <c r="K76" i="12"/>
  <c r="M76" i="12"/>
  <c r="O76" i="12"/>
  <c r="Q76" i="12"/>
  <c r="Q75" i="12" s="1"/>
  <c r="V76" i="12"/>
  <c r="G79" i="12"/>
  <c r="M79" i="12" s="1"/>
  <c r="I79" i="12"/>
  <c r="K79" i="12"/>
  <c r="K75" i="12" s="1"/>
  <c r="O79" i="12"/>
  <c r="Q79" i="12"/>
  <c r="V79" i="12"/>
  <c r="V75" i="12" s="1"/>
  <c r="G83" i="12"/>
  <c r="I83" i="12"/>
  <c r="K83" i="12"/>
  <c r="M83" i="12"/>
  <c r="O83" i="12"/>
  <c r="Q83" i="12"/>
  <c r="V83" i="12"/>
  <c r="G87" i="12"/>
  <c r="M87" i="12" s="1"/>
  <c r="I87" i="12"/>
  <c r="K87" i="12"/>
  <c r="O87" i="12"/>
  <c r="O75" i="12" s="1"/>
  <c r="Q87" i="12"/>
  <c r="V87" i="12"/>
  <c r="G90" i="12"/>
  <c r="I90" i="12"/>
  <c r="K90" i="12"/>
  <c r="M90" i="12"/>
  <c r="O90" i="12"/>
  <c r="Q90" i="12"/>
  <c r="V90" i="12"/>
  <c r="G94" i="12"/>
  <c r="M94" i="12" s="1"/>
  <c r="I94" i="12"/>
  <c r="K94" i="12"/>
  <c r="O94" i="12"/>
  <c r="Q94" i="12"/>
  <c r="V94" i="12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8" i="12"/>
  <c r="I108" i="12"/>
  <c r="I107" i="12" s="1"/>
  <c r="K108" i="12"/>
  <c r="M108" i="12"/>
  <c r="O108" i="12"/>
  <c r="Q108" i="12"/>
  <c r="Q107" i="12" s="1"/>
  <c r="V108" i="12"/>
  <c r="G111" i="12"/>
  <c r="G107" i="12" s="1"/>
  <c r="I111" i="12"/>
  <c r="K111" i="12"/>
  <c r="O111" i="12"/>
  <c r="O107" i="12" s="1"/>
  <c r="Q111" i="12"/>
  <c r="V111" i="12"/>
  <c r="G113" i="12"/>
  <c r="I113" i="12"/>
  <c r="K113" i="12"/>
  <c r="M113" i="12"/>
  <c r="O113" i="12"/>
  <c r="Q113" i="12"/>
  <c r="V113" i="12"/>
  <c r="G115" i="12"/>
  <c r="M115" i="12" s="1"/>
  <c r="I115" i="12"/>
  <c r="K115" i="12"/>
  <c r="K107" i="12" s="1"/>
  <c r="O115" i="12"/>
  <c r="Q115" i="12"/>
  <c r="V115" i="12"/>
  <c r="V107" i="12" s="1"/>
  <c r="I117" i="12"/>
  <c r="Q117" i="12"/>
  <c r="G118" i="12"/>
  <c r="G117" i="12" s="1"/>
  <c r="I118" i="12"/>
  <c r="K118" i="12"/>
  <c r="K117" i="12" s="1"/>
  <c r="O118" i="12"/>
  <c r="O117" i="12" s="1"/>
  <c r="Q118" i="12"/>
  <c r="V118" i="12"/>
  <c r="V117" i="12" s="1"/>
  <c r="G122" i="12"/>
  <c r="M122" i="12" s="1"/>
  <c r="I122" i="12"/>
  <c r="K122" i="12"/>
  <c r="K121" i="12" s="1"/>
  <c r="O122" i="12"/>
  <c r="O121" i="12" s="1"/>
  <c r="Q122" i="12"/>
  <c r="V122" i="12"/>
  <c r="V121" i="12" s="1"/>
  <c r="G123" i="12"/>
  <c r="I123" i="12"/>
  <c r="K123" i="12"/>
  <c r="M123" i="12"/>
  <c r="O123" i="12"/>
  <c r="Q123" i="12"/>
  <c r="V123" i="12"/>
  <c r="G125" i="12"/>
  <c r="M125" i="12" s="1"/>
  <c r="I125" i="12"/>
  <c r="K125" i="12"/>
  <c r="O125" i="12"/>
  <c r="Q125" i="12"/>
  <c r="V125" i="12"/>
  <c r="G126" i="12"/>
  <c r="I126" i="12"/>
  <c r="I121" i="12" s="1"/>
  <c r="K126" i="12"/>
  <c r="M126" i="12"/>
  <c r="O126" i="12"/>
  <c r="Q126" i="12"/>
  <c r="Q121" i="12" s="1"/>
  <c r="V126" i="12"/>
  <c r="G128" i="12"/>
  <c r="M128" i="12" s="1"/>
  <c r="I128" i="12"/>
  <c r="K128" i="12"/>
  <c r="O128" i="12"/>
  <c r="Q128" i="12"/>
  <c r="V128" i="12"/>
  <c r="I130" i="12"/>
  <c r="Q130" i="12"/>
  <c r="G131" i="12"/>
  <c r="G130" i="12" s="1"/>
  <c r="I131" i="12"/>
  <c r="K131" i="12"/>
  <c r="K130" i="12" s="1"/>
  <c r="O131" i="12"/>
  <c r="O130" i="12" s="1"/>
  <c r="Q131" i="12"/>
  <c r="V131" i="12"/>
  <c r="V130" i="12" s="1"/>
  <c r="I133" i="12"/>
  <c r="Q133" i="12"/>
  <c r="G134" i="12"/>
  <c r="M134" i="12" s="1"/>
  <c r="M133" i="12" s="1"/>
  <c r="I134" i="12"/>
  <c r="K134" i="12"/>
  <c r="K133" i="12" s="1"/>
  <c r="O134" i="12"/>
  <c r="O133" i="12" s="1"/>
  <c r="Q134" i="12"/>
  <c r="V134" i="12"/>
  <c r="V133" i="12" s="1"/>
  <c r="G137" i="12"/>
  <c r="G136" i="12" s="1"/>
  <c r="I137" i="12"/>
  <c r="K137" i="12"/>
  <c r="K136" i="12" s="1"/>
  <c r="O137" i="12"/>
  <c r="O136" i="12" s="1"/>
  <c r="Q137" i="12"/>
  <c r="V137" i="12"/>
  <c r="V136" i="12" s="1"/>
  <c r="G139" i="12"/>
  <c r="I139" i="12"/>
  <c r="I136" i="12" s="1"/>
  <c r="K139" i="12"/>
  <c r="M139" i="12"/>
  <c r="O139" i="12"/>
  <c r="Q139" i="12"/>
  <c r="Q136" i="12" s="1"/>
  <c r="V139" i="12"/>
  <c r="G142" i="12"/>
  <c r="M142" i="12" s="1"/>
  <c r="I142" i="12"/>
  <c r="K142" i="12"/>
  <c r="O142" i="12"/>
  <c r="Q142" i="12"/>
  <c r="V142" i="12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I148" i="12"/>
  <c r="K148" i="12"/>
  <c r="M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I152" i="12"/>
  <c r="K152" i="12"/>
  <c r="M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Q158" i="12"/>
  <c r="V158" i="12"/>
  <c r="G161" i="12"/>
  <c r="I161" i="12"/>
  <c r="K161" i="12"/>
  <c r="M161" i="12"/>
  <c r="O161" i="12"/>
  <c r="Q161" i="12"/>
  <c r="V161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71" i="12"/>
  <c r="I171" i="12"/>
  <c r="K171" i="12"/>
  <c r="M171" i="12"/>
  <c r="O171" i="12"/>
  <c r="Q171" i="12"/>
  <c r="V171" i="12"/>
  <c r="G180" i="12"/>
  <c r="M180" i="12" s="1"/>
  <c r="I180" i="12"/>
  <c r="K180" i="12"/>
  <c r="O180" i="12"/>
  <c r="Q180" i="12"/>
  <c r="V180" i="12"/>
  <c r="G182" i="12"/>
  <c r="I182" i="12"/>
  <c r="K182" i="12"/>
  <c r="M182" i="12"/>
  <c r="O182" i="12"/>
  <c r="Q182" i="12"/>
  <c r="V182" i="12"/>
  <c r="G184" i="12"/>
  <c r="M184" i="12" s="1"/>
  <c r="I184" i="12"/>
  <c r="K184" i="12"/>
  <c r="O184" i="12"/>
  <c r="Q184" i="12"/>
  <c r="V184" i="12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G190" i="12"/>
  <c r="I190" i="12"/>
  <c r="K190" i="12"/>
  <c r="M190" i="12"/>
  <c r="O190" i="12"/>
  <c r="Q190" i="12"/>
  <c r="V190" i="12"/>
  <c r="G192" i="12"/>
  <c r="M192" i="12" s="1"/>
  <c r="I192" i="12"/>
  <c r="K192" i="12"/>
  <c r="O192" i="12"/>
  <c r="Q192" i="12"/>
  <c r="V192" i="12"/>
  <c r="G194" i="12"/>
  <c r="I194" i="12"/>
  <c r="K194" i="12"/>
  <c r="M194" i="12"/>
  <c r="O194" i="12"/>
  <c r="Q194" i="12"/>
  <c r="V194" i="12"/>
  <c r="G196" i="12"/>
  <c r="M196" i="12" s="1"/>
  <c r="I196" i="12"/>
  <c r="K196" i="12"/>
  <c r="O196" i="12"/>
  <c r="Q196" i="12"/>
  <c r="V196" i="12"/>
  <c r="G198" i="12"/>
  <c r="I198" i="12"/>
  <c r="K198" i="12"/>
  <c r="M198" i="12"/>
  <c r="O198" i="12"/>
  <c r="Q198" i="12"/>
  <c r="V198" i="12"/>
  <c r="G200" i="12"/>
  <c r="M200" i="12" s="1"/>
  <c r="I200" i="12"/>
  <c r="K200" i="12"/>
  <c r="O200" i="12"/>
  <c r="Q200" i="12"/>
  <c r="V200" i="12"/>
  <c r="G202" i="12"/>
  <c r="I202" i="12"/>
  <c r="K202" i="12"/>
  <c r="M202" i="12"/>
  <c r="O202" i="12"/>
  <c r="Q202" i="12"/>
  <c r="V202" i="12"/>
  <c r="G205" i="12"/>
  <c r="M205" i="12" s="1"/>
  <c r="I205" i="12"/>
  <c r="K205" i="12"/>
  <c r="O205" i="12"/>
  <c r="Q205" i="12"/>
  <c r="V205" i="12"/>
  <c r="G207" i="12"/>
  <c r="I207" i="12"/>
  <c r="K207" i="12"/>
  <c r="M207" i="12"/>
  <c r="O207" i="12"/>
  <c r="Q207" i="12"/>
  <c r="V207" i="12"/>
  <c r="G209" i="12"/>
  <c r="M209" i="12" s="1"/>
  <c r="I209" i="12"/>
  <c r="K209" i="12"/>
  <c r="O209" i="12"/>
  <c r="Q209" i="12"/>
  <c r="V209" i="12"/>
  <c r="G210" i="12"/>
  <c r="I210" i="12"/>
  <c r="K210" i="12"/>
  <c r="M210" i="12"/>
  <c r="O210" i="12"/>
  <c r="Q210" i="12"/>
  <c r="V210" i="12"/>
  <c r="G212" i="12"/>
  <c r="M212" i="12" s="1"/>
  <c r="I212" i="12"/>
  <c r="K212" i="12"/>
  <c r="O212" i="12"/>
  <c r="Q212" i="12"/>
  <c r="V212" i="12"/>
  <c r="G214" i="12"/>
  <c r="I214" i="12"/>
  <c r="K214" i="12"/>
  <c r="M214" i="12"/>
  <c r="O214" i="12"/>
  <c r="Q214" i="12"/>
  <c r="V214" i="12"/>
  <c r="G215" i="12"/>
  <c r="I215" i="12"/>
  <c r="K215" i="12"/>
  <c r="M215" i="12"/>
  <c r="O215" i="12"/>
  <c r="Q215" i="12"/>
  <c r="V215" i="12"/>
  <c r="G216" i="12"/>
  <c r="I216" i="12"/>
  <c r="K216" i="12"/>
  <c r="M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I218" i="12"/>
  <c r="K218" i="12"/>
  <c r="M218" i="12"/>
  <c r="O218" i="12"/>
  <c r="Q218" i="12"/>
  <c r="V218" i="12"/>
  <c r="G219" i="12"/>
  <c r="K219" i="12"/>
  <c r="O219" i="12"/>
  <c r="V219" i="12"/>
  <c r="G220" i="12"/>
  <c r="I220" i="12"/>
  <c r="I219" i="12" s="1"/>
  <c r="K220" i="12"/>
  <c r="M220" i="12"/>
  <c r="M219" i="12" s="1"/>
  <c r="O220" i="12"/>
  <c r="Q220" i="12"/>
  <c r="Q219" i="12" s="1"/>
  <c r="V220" i="12"/>
  <c r="G222" i="12"/>
  <c r="I222" i="12"/>
  <c r="I221" i="12" s="1"/>
  <c r="K222" i="12"/>
  <c r="M222" i="12"/>
  <c r="O222" i="12"/>
  <c r="Q222" i="12"/>
  <c r="Q221" i="12" s="1"/>
  <c r="V222" i="12"/>
  <c r="G224" i="12"/>
  <c r="M224" i="12" s="1"/>
  <c r="I224" i="12"/>
  <c r="K224" i="12"/>
  <c r="K221" i="12" s="1"/>
  <c r="O224" i="12"/>
  <c r="Q224" i="12"/>
  <c r="V224" i="12"/>
  <c r="V221" i="12" s="1"/>
  <c r="G226" i="12"/>
  <c r="I226" i="12"/>
  <c r="K226" i="12"/>
  <c r="M226" i="12"/>
  <c r="O226" i="12"/>
  <c r="Q226" i="12"/>
  <c r="V226" i="12"/>
  <c r="G229" i="12"/>
  <c r="M229" i="12" s="1"/>
  <c r="I229" i="12"/>
  <c r="K229" i="12"/>
  <c r="O229" i="12"/>
  <c r="O221" i="12" s="1"/>
  <c r="Q229" i="12"/>
  <c r="V229" i="12"/>
  <c r="G231" i="12"/>
  <c r="I231" i="12"/>
  <c r="K231" i="12"/>
  <c r="M231" i="12"/>
  <c r="O231" i="12"/>
  <c r="Q231" i="12"/>
  <c r="V231" i="12"/>
  <c r="G233" i="12"/>
  <c r="M233" i="12" s="1"/>
  <c r="I233" i="12"/>
  <c r="K233" i="12"/>
  <c r="O233" i="12"/>
  <c r="Q233" i="12"/>
  <c r="V233" i="12"/>
  <c r="G235" i="12"/>
  <c r="I235" i="12"/>
  <c r="K235" i="12"/>
  <c r="M235" i="12"/>
  <c r="O235" i="12"/>
  <c r="Q235" i="12"/>
  <c r="V235" i="12"/>
  <c r="G237" i="12"/>
  <c r="M237" i="12" s="1"/>
  <c r="I237" i="12"/>
  <c r="K237" i="12"/>
  <c r="O237" i="12"/>
  <c r="Q237" i="12"/>
  <c r="V237" i="12"/>
  <c r="I238" i="12"/>
  <c r="Q238" i="12"/>
  <c r="G239" i="12"/>
  <c r="M239" i="12" s="1"/>
  <c r="M238" i="12" s="1"/>
  <c r="I239" i="12"/>
  <c r="K239" i="12"/>
  <c r="K238" i="12" s="1"/>
  <c r="O239" i="12"/>
  <c r="O238" i="12" s="1"/>
  <c r="Q239" i="12"/>
  <c r="V239" i="12"/>
  <c r="V238" i="12" s="1"/>
  <c r="G252" i="12"/>
  <c r="G251" i="12" s="1"/>
  <c r="I252" i="12"/>
  <c r="I251" i="12" s="1"/>
  <c r="K252" i="12"/>
  <c r="K251" i="12" s="1"/>
  <c r="O252" i="12"/>
  <c r="O251" i="12" s="1"/>
  <c r="Q252" i="12"/>
  <c r="Q251" i="12" s="1"/>
  <c r="V252" i="12"/>
  <c r="V251" i="12" s="1"/>
  <c r="G255" i="12"/>
  <c r="M255" i="12" s="1"/>
  <c r="M254" i="12" s="1"/>
  <c r="I255" i="12"/>
  <c r="K255" i="12"/>
  <c r="K254" i="12" s="1"/>
  <c r="O255" i="12"/>
  <c r="O254" i="12" s="1"/>
  <c r="Q255" i="12"/>
  <c r="V255" i="12"/>
  <c r="V254" i="12" s="1"/>
  <c r="G257" i="12"/>
  <c r="I257" i="12"/>
  <c r="K257" i="12"/>
  <c r="M257" i="12"/>
  <c r="O257" i="12"/>
  <c r="Q257" i="12"/>
  <c r="V257" i="12"/>
  <c r="G259" i="12"/>
  <c r="M259" i="12" s="1"/>
  <c r="I259" i="12"/>
  <c r="K259" i="12"/>
  <c r="O259" i="12"/>
  <c r="Q259" i="12"/>
  <c r="V259" i="12"/>
  <c r="G261" i="12"/>
  <c r="I261" i="12"/>
  <c r="I254" i="12" s="1"/>
  <c r="K261" i="12"/>
  <c r="M261" i="12"/>
  <c r="O261" i="12"/>
  <c r="Q261" i="12"/>
  <c r="Q254" i="12" s="1"/>
  <c r="V261" i="12"/>
  <c r="G263" i="12"/>
  <c r="M263" i="12" s="1"/>
  <c r="I263" i="12"/>
  <c r="K263" i="12"/>
  <c r="O263" i="12"/>
  <c r="Q263" i="12"/>
  <c r="V263" i="12"/>
  <c r="G265" i="12"/>
  <c r="I265" i="12"/>
  <c r="K265" i="12"/>
  <c r="M265" i="12"/>
  <c r="O265" i="12"/>
  <c r="Q265" i="12"/>
  <c r="V265" i="12"/>
  <c r="G267" i="12"/>
  <c r="I267" i="12"/>
  <c r="I266" i="12" s="1"/>
  <c r="K267" i="12"/>
  <c r="M267" i="12"/>
  <c r="O267" i="12"/>
  <c r="Q267" i="12"/>
  <c r="Q266" i="12" s="1"/>
  <c r="V267" i="12"/>
  <c r="V266" i="12" s="1"/>
  <c r="G269" i="12"/>
  <c r="M269" i="12" s="1"/>
  <c r="I269" i="12"/>
  <c r="K269" i="12"/>
  <c r="K266" i="12" s="1"/>
  <c r="O269" i="12"/>
  <c r="Q269" i="12"/>
  <c r="V269" i="12"/>
  <c r="G271" i="12"/>
  <c r="I271" i="12"/>
  <c r="K271" i="12"/>
  <c r="M271" i="12"/>
  <c r="O271" i="12"/>
  <c r="Q271" i="12"/>
  <c r="V271" i="12"/>
  <c r="G272" i="12"/>
  <c r="M272" i="12" s="1"/>
  <c r="I272" i="12"/>
  <c r="K272" i="12"/>
  <c r="O272" i="12"/>
  <c r="O266" i="12" s="1"/>
  <c r="Q272" i="12"/>
  <c r="V272" i="12"/>
  <c r="G275" i="12"/>
  <c r="I275" i="12"/>
  <c r="K275" i="12"/>
  <c r="M275" i="12"/>
  <c r="O275" i="12"/>
  <c r="Q275" i="12"/>
  <c r="V275" i="12"/>
  <c r="G278" i="12"/>
  <c r="M278" i="12" s="1"/>
  <c r="I278" i="12"/>
  <c r="K278" i="12"/>
  <c r="O278" i="12"/>
  <c r="Q278" i="12"/>
  <c r="V278" i="12"/>
  <c r="G284" i="12"/>
  <c r="I284" i="12"/>
  <c r="K284" i="12"/>
  <c r="M284" i="12"/>
  <c r="O284" i="12"/>
  <c r="Q284" i="12"/>
  <c r="V284" i="12"/>
  <c r="G286" i="12"/>
  <c r="M286" i="12" s="1"/>
  <c r="I286" i="12"/>
  <c r="K286" i="12"/>
  <c r="O286" i="12"/>
  <c r="Q286" i="12"/>
  <c r="V286" i="12"/>
  <c r="G288" i="12"/>
  <c r="M288" i="12" s="1"/>
  <c r="M287" i="12" s="1"/>
  <c r="I288" i="12"/>
  <c r="K288" i="12"/>
  <c r="K287" i="12" s="1"/>
  <c r="O288" i="12"/>
  <c r="O287" i="12" s="1"/>
  <c r="Q288" i="12"/>
  <c r="V288" i="12"/>
  <c r="V287" i="12" s="1"/>
  <c r="G292" i="12"/>
  <c r="I292" i="12"/>
  <c r="K292" i="12"/>
  <c r="M292" i="12"/>
  <c r="O292" i="12"/>
  <c r="Q292" i="12"/>
  <c r="V292" i="12"/>
  <c r="G295" i="12"/>
  <c r="M295" i="12" s="1"/>
  <c r="I295" i="12"/>
  <c r="K295" i="12"/>
  <c r="O295" i="12"/>
  <c r="Q295" i="12"/>
  <c r="V295" i="12"/>
  <c r="G301" i="12"/>
  <c r="I301" i="12"/>
  <c r="I287" i="12" s="1"/>
  <c r="K301" i="12"/>
  <c r="M301" i="12"/>
  <c r="O301" i="12"/>
  <c r="Q301" i="12"/>
  <c r="Q287" i="12" s="1"/>
  <c r="V301" i="12"/>
  <c r="K302" i="12"/>
  <c r="V302" i="12"/>
  <c r="G303" i="12"/>
  <c r="I303" i="12"/>
  <c r="I302" i="12" s="1"/>
  <c r="K303" i="12"/>
  <c r="M303" i="12"/>
  <c r="O303" i="12"/>
  <c r="Q303" i="12"/>
  <c r="Q302" i="12" s="1"/>
  <c r="V303" i="12"/>
  <c r="G305" i="12"/>
  <c r="G302" i="12" s="1"/>
  <c r="I305" i="12"/>
  <c r="K305" i="12"/>
  <c r="O305" i="12"/>
  <c r="O302" i="12" s="1"/>
  <c r="Q305" i="12"/>
  <c r="V305" i="12"/>
  <c r="G307" i="12"/>
  <c r="M307" i="12" s="1"/>
  <c r="M306" i="12" s="1"/>
  <c r="I307" i="12"/>
  <c r="K307" i="12"/>
  <c r="K306" i="12" s="1"/>
  <c r="O307" i="12"/>
  <c r="O306" i="12" s="1"/>
  <c r="Q307" i="12"/>
  <c r="V307" i="12"/>
  <c r="V306" i="12" s="1"/>
  <c r="G309" i="12"/>
  <c r="I309" i="12"/>
  <c r="K309" i="12"/>
  <c r="M309" i="12"/>
  <c r="O309" i="12"/>
  <c r="Q309" i="12"/>
  <c r="V309" i="12"/>
  <c r="G314" i="12"/>
  <c r="M314" i="12" s="1"/>
  <c r="I314" i="12"/>
  <c r="K314" i="12"/>
  <c r="O314" i="12"/>
  <c r="Q314" i="12"/>
  <c r="V314" i="12"/>
  <c r="G315" i="12"/>
  <c r="I315" i="12"/>
  <c r="I306" i="12" s="1"/>
  <c r="K315" i="12"/>
  <c r="M315" i="12"/>
  <c r="O315" i="12"/>
  <c r="Q315" i="12"/>
  <c r="Q306" i="12" s="1"/>
  <c r="V315" i="12"/>
  <c r="G317" i="12"/>
  <c r="M317" i="12" s="1"/>
  <c r="I317" i="12"/>
  <c r="K317" i="12"/>
  <c r="O317" i="12"/>
  <c r="Q317" i="12"/>
  <c r="V317" i="12"/>
  <c r="G319" i="12"/>
  <c r="G318" i="12" s="1"/>
  <c r="I319" i="12"/>
  <c r="I318" i="12" s="1"/>
  <c r="K319" i="12"/>
  <c r="K318" i="12" s="1"/>
  <c r="O319" i="12"/>
  <c r="O318" i="12" s="1"/>
  <c r="Q319" i="12"/>
  <c r="Q318" i="12" s="1"/>
  <c r="V319" i="12"/>
  <c r="V318" i="12" s="1"/>
  <c r="I330" i="12"/>
  <c r="Q330" i="12"/>
  <c r="G331" i="12"/>
  <c r="M331" i="12" s="1"/>
  <c r="M330" i="12" s="1"/>
  <c r="I331" i="12"/>
  <c r="K331" i="12"/>
  <c r="K330" i="12" s="1"/>
  <c r="O331" i="12"/>
  <c r="O330" i="12" s="1"/>
  <c r="Q331" i="12"/>
  <c r="V331" i="12"/>
  <c r="V330" i="12" s="1"/>
  <c r="G333" i="12"/>
  <c r="I333" i="12"/>
  <c r="K333" i="12"/>
  <c r="M333" i="12"/>
  <c r="O333" i="12"/>
  <c r="Q333" i="12"/>
  <c r="V333" i="12"/>
  <c r="G335" i="12"/>
  <c r="M335" i="12" s="1"/>
  <c r="I335" i="12"/>
  <c r="K335" i="12"/>
  <c r="O335" i="12"/>
  <c r="Q335" i="12"/>
  <c r="V335" i="12"/>
  <c r="G337" i="12"/>
  <c r="I337" i="12"/>
  <c r="O337" i="12"/>
  <c r="Q337" i="12"/>
  <c r="G338" i="12"/>
  <c r="M338" i="12" s="1"/>
  <c r="M337" i="12" s="1"/>
  <c r="I338" i="12"/>
  <c r="K338" i="12"/>
  <c r="K337" i="12" s="1"/>
  <c r="O338" i="12"/>
  <c r="Q338" i="12"/>
  <c r="V338" i="12"/>
  <c r="V337" i="12" s="1"/>
  <c r="AE341" i="12"/>
  <c r="AF341" i="12"/>
  <c r="I20" i="1"/>
  <c r="I19" i="1"/>
  <c r="I18" i="1"/>
  <c r="I17" i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I75" i="1" l="1"/>
  <c r="J64" i="1" s="1"/>
  <c r="A26" i="1"/>
  <c r="G26" i="1"/>
  <c r="G28" i="1"/>
  <c r="G23" i="1"/>
  <c r="M121" i="12"/>
  <c r="M42" i="12"/>
  <c r="M266" i="12"/>
  <c r="M16" i="12"/>
  <c r="M221" i="12"/>
  <c r="M75" i="12"/>
  <c r="M8" i="12"/>
  <c r="G266" i="12"/>
  <c r="G221" i="12"/>
  <c r="G75" i="12"/>
  <c r="G42" i="12"/>
  <c r="G16" i="12"/>
  <c r="G330" i="12"/>
  <c r="M319" i="12"/>
  <c r="M318" i="12" s="1"/>
  <c r="G306" i="12"/>
  <c r="M305" i="12"/>
  <c r="M302" i="12" s="1"/>
  <c r="G287" i="12"/>
  <c r="G254" i="12"/>
  <c r="M252" i="12"/>
  <c r="M251" i="12" s="1"/>
  <c r="G238" i="12"/>
  <c r="M137" i="12"/>
  <c r="M136" i="12" s="1"/>
  <c r="G133" i="12"/>
  <c r="M131" i="12"/>
  <c r="M130" i="12" s="1"/>
  <c r="G121" i="12"/>
  <c r="M118" i="12"/>
  <c r="M117" i="12" s="1"/>
  <c r="M111" i="12"/>
  <c r="M107" i="12" s="1"/>
  <c r="M22" i="12"/>
  <c r="M21" i="12" s="1"/>
  <c r="G8" i="12"/>
  <c r="I21" i="1"/>
  <c r="J40" i="1"/>
  <c r="J41" i="1"/>
  <c r="J39" i="1"/>
  <c r="J42" i="1" s="1"/>
  <c r="H42" i="1"/>
  <c r="J67" i="1" l="1"/>
  <c r="J65" i="1"/>
  <c r="J59" i="1"/>
  <c r="J73" i="1"/>
  <c r="J57" i="1"/>
  <c r="J68" i="1"/>
  <c r="J62" i="1"/>
  <c r="J74" i="1"/>
  <c r="J60" i="1"/>
  <c r="J58" i="1"/>
  <c r="J72" i="1"/>
  <c r="J54" i="1"/>
  <c r="J53" i="1"/>
  <c r="J56" i="1"/>
  <c r="J71" i="1"/>
  <c r="J63" i="1"/>
  <c r="J55" i="1"/>
  <c r="J70" i="1"/>
  <c r="J69" i="1"/>
  <c r="J61" i="1"/>
  <c r="J52" i="1"/>
  <c r="J66" i="1"/>
  <c r="A23" i="1"/>
  <c r="J75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Jitka Melmerová</author>
  </authors>
  <commentList>
    <comment ref="S6" authorId="0" shapeId="0" xr:uid="{B34ABD67-F60D-4E89-A90B-BAF3418D1BB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ACBA636-C8C7-4F28-8E78-F3A9C1D44B7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<sst xmlns="http://schemas.openxmlformats.org/spreadsheetml/2006/main" count="1649" uniqueCount="575">
  <si>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</si>
  <si>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</si>
  <si>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</si>
  <si>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</si>
  <si>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</si>
  <si>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</si>
  <si>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</si>
  <si>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</si>
  <si>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</si>
  <si>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</si>
  <si>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</si>
  <si>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</si>
  <si>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</si>
  <si>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</si>
  <si>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</si>
  <si>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</si>
  <si>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</si>
  <si>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</si>
  <si>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</si>
  <si>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</si>
  <si>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</si>
  <si>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</si>
  <si>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</si>
  <si>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</si>
  <si>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</si>
  <si>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</si>
  <si>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</si>
  <si>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</si>
  <si>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</si>
  <si>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</si>
  <si>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</si>
  <si>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</si>
  <si>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</si>
  <si>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</si>
  <si>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</si>
  <si>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</si>
  <si>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</si>
  <si>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</si>
  <si>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</si>
  <si>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</si>
  <si>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</si>
  <si>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</si>
  <si>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</si>
  <si>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</si>
  <si>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úpravy bytové jednotky č. 5 v objektu č.p. 34, Třeboň</t>
  </si>
  <si>
    <t>Objekt:</t>
  </si>
  <si>
    <t>Rozpočet:</t>
  </si>
  <si>
    <t>2023/070</t>
  </si>
  <si>
    <t>Město Třeboň</t>
  </si>
  <si>
    <t>Palackého nám. 46</t>
  </si>
  <si>
    <t>Třeboň-Třeboň II</t>
  </si>
  <si>
    <t>37901</t>
  </si>
  <si>
    <t>00247618</t>
  </si>
  <si>
    <t>CZ00247618</t>
  </si>
  <si>
    <t>Projektservis Třeboň s.r.o.</t>
  </si>
  <si>
    <t>Novohradská 226</t>
  </si>
  <si>
    <t>03478564</t>
  </si>
  <si>
    <t>CZ03478564</t>
  </si>
  <si>
    <t>Stavba</t>
  </si>
  <si>
    <t>Celkem za stavbu</t>
  </si>
  <si>
    <t>CZK</t>
  </si>
  <si>
    <t>#POPS</t>
  </si>
  <si>
    <t>#POPO</t>
  </si>
  <si>
    <t>#POPR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</si>
  <si>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</si>
  <si>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</si>
  <si>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</si>
  <si>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</si>
  <si>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</si>
  <si>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</si>
  <si>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</si>
  <si>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</si>
  <si>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380</t>
  </si>
  <si>
    <t>Sanace zdiva</t>
  </si>
  <si>
    <t>61</t>
  </si>
  <si>
    <t>Úpravy povrchů vnitřní</t>
  </si>
  <si>
    <t>63</t>
  </si>
  <si>
    <t>Podlahy a podlahové konstrukce</t>
  </si>
  <si>
    <t>64</t>
  </si>
  <si>
    <t>Výplně otvorů</t>
  </si>
  <si>
    <t>909</t>
  </si>
  <si>
    <t>Ostatní práce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</si>
  <si>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</si>
  <si>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</si>
  <si>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</si>
  <si>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</si>
  <si>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</si>
  <si>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</si>
  <si>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</si>
  <si>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</si>
  <si>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</si>
  <si>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</si>
  <si>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</si>
  <si>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</si>
  <si>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</si>
  <si>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</si>
  <si>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</si>
  <si>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</si>
  <si>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</si>
  <si>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</si>
  <si>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</si>
  <si>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</si>
  <si>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</si>
  <si>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</si>
  <si>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</si>
  <si>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</si>
  <si>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</si>
  <si>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</si>
  <si>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</si>
  <si>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</si>
  <si>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</si>
  <si>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</si>
  <si>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</si>
  <si>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</si>
  <si>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</si>
  <si>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</si>
  <si>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</si>
  <si>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</si>
  <si>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</si>
  <si>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</si>
  <si>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</si>
  <si>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</si>
  <si>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</si>
  <si>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</si>
  <si>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</si>
  <si>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</si>
  <si>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</si>
  <si>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</si>
  <si>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</si>
  <si>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</si>
  <si>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</si>
  <si>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</si>
  <si>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</si>
  <si>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</si>
  <si>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</si>
  <si>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</si>
  <si>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</si>
  <si>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</si>
  <si>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139711101RT3</t>
  </si>
  <si>
    <t>Vykopávka v uzavřených prostorách v hor.1-4 hornina 3</t>
  </si>
  <si>
    <t>m3</t>
  </si>
  <si>
    <t>RTS 23/ II</t>
  </si>
  <si>
    <t>Práce</t>
  </si>
  <si>
    <t>Běžná</t>
  </si>
  <si>
    <t>POL1_</t>
  </si>
  <si>
    <t>č.v.D.1.3. - zesílení ŽB desky pod novými příčkami : (4,5+0,8*2+1,5)*0,7*0,07</t>
  </si>
  <si>
    <t>VV</t>
  </si>
  <si>
    <t>162701105R00</t>
  </si>
  <si>
    <t>Vodorovné přemístění výkopku z hor.1-4 do 10000 m</t>
  </si>
  <si>
    <t>162201203R00</t>
  </si>
  <si>
    <t>Vodorovné přemíst.výkopku, kolečko hor.1-4, do 10m</t>
  </si>
  <si>
    <t>181101111R00</t>
  </si>
  <si>
    <t>Úprava pláně v zářezech se zhutněním - ručně</t>
  </si>
  <si>
    <t>m2</t>
  </si>
  <si>
    <t>POL1_1</t>
  </si>
  <si>
    <t>č.v.D.1.3. - zesílení ŽB desky pod novými příčkami : (4,5+0,8*2+1,5)*0,7</t>
  </si>
  <si>
    <t>199000002R00</t>
  </si>
  <si>
    <t>Poplatek za skládku horniny 1- 4</t>
  </si>
  <si>
    <t>273321321R00</t>
  </si>
  <si>
    <t>Železobeton základových desek C 20/25</t>
  </si>
  <si>
    <t>č.v.D.1.3. - zesílení ŽB desky pod novými příčkami : (4,5+0,8*2+1,5)*0,7*0,15</t>
  </si>
  <si>
    <t>273361921RT4</t>
  </si>
  <si>
    <t>Výztuž základových desek ze svařovaných sítí KH 30, drát d 6,0 mm, oko 100 x 100 mm</t>
  </si>
  <si>
    <t>t</t>
  </si>
  <si>
    <t>č.v.D.1.3. - zesílení ŽB desky pod novými příčkami : (4,5+0,8*2+1,5)*0,7*0,0044*1,15</t>
  </si>
  <si>
    <t>311941111R00</t>
  </si>
  <si>
    <t>Připojení zdí ke stávající konstrukci kotvou z nerez oceli na hmoždinku</t>
  </si>
  <si>
    <t>m</t>
  </si>
  <si>
    <t>Včetně dodávky kotev i spojovacího materiálu.</t>
  </si>
  <si>
    <t>POP</t>
  </si>
  <si>
    <t>č.v.D.1.3. : 3,1*4+1,5*2</t>
  </si>
  <si>
    <t>317941121RT3</t>
  </si>
  <si>
    <t>Osazení ocelových válcovaných nosníků do č. 12 včetně dodávky profilu I č. 12</t>
  </si>
  <si>
    <t>č.v.D.1.3. : (1,25*2+1,4*2)*0,0111</t>
  </si>
  <si>
    <t>+pásovina : 0,05883*1,2</t>
  </si>
  <si>
    <t>342255024R00</t>
  </si>
  <si>
    <t>Příčky z desek pórobeton. tl. 100 mm</t>
  </si>
  <si>
    <t>č.v.D.1.3. : 3,1*(1,5+1*2)+2,8*4,5</t>
  </si>
  <si>
    <t>-(0,8*2+0,7*2*2)</t>
  </si>
  <si>
    <t>346244381R00</t>
  </si>
  <si>
    <t>Plentování ocelových nosníků výšky do 20 cm</t>
  </si>
  <si>
    <t>č.v.D.1.3. : 1,25*(0,33+0,12*2)</t>
  </si>
  <si>
    <t>1,4*(0,4+0,12*2)</t>
  </si>
  <si>
    <t>413351107R00</t>
  </si>
  <si>
    <t>Bednění nosníků - zřízení</t>
  </si>
  <si>
    <t>ocel. překlady pro betonáž : 0,33*0,95+0,4*1,1</t>
  </si>
  <si>
    <t>413351108R00</t>
  </si>
  <si>
    <t>Bednění nosníků - odstranění</t>
  </si>
  <si>
    <t>3172344-R</t>
  </si>
  <si>
    <t xml:space="preserve">Probetonávka mezi nosníky </t>
  </si>
  <si>
    <t>Vlastní</t>
  </si>
  <si>
    <t>č.v.D.1.3. - probet. překladu : 1,25*0,33*0,12</t>
  </si>
  <si>
    <t>1,4*0,4*0,12</t>
  </si>
  <si>
    <t>900-RT3</t>
  </si>
  <si>
    <t>HZS - svářečské práce</t>
  </si>
  <si>
    <t>h</t>
  </si>
  <si>
    <t>Indiv</t>
  </si>
  <si>
    <t>HZS</t>
  </si>
  <si>
    <t>POL10_</t>
  </si>
  <si>
    <t>Po aplikaci těsnící stěrky a na ostatní očištěné zdivo budou provedeny sanační omítky v</t>
  </si>
  <si>
    <t>předpokládané vrstvě cca 30 mm. Předpokládaná výměra sanačních omítek je 106 m2. Dle výkresu do</t>
  </si>
  <si>
    <t>výšky 2.5 m v 1.04, do výšky 2 m v 1.02, do výšky 1.7 m v 1.01, v 1.03 do výšky 1.7 m - na</t>
  </si>
  <si>
    <t>jihovýchodní straně až do výšky 2.5 m (0.8 m přes stěrku).</t>
  </si>
  <si>
    <t>38001</t>
  </si>
  <si>
    <t>Provedení infúzní clony - injektáž obvodového zdiva vč. dod. injektážního krému s vysokým obsahem účinné látky</t>
  </si>
  <si>
    <t>Infúzní clona</t>
  </si>
  <si>
    <t>- silan siloxanový krém pro injektáž zdiva do stupně nasycení 95%, obsah aktivní látky 80%</t>
  </si>
  <si>
    <t>spotřeba: 1,3 l/m2 průřezu zdiva</t>
  </si>
  <si>
    <t>38002</t>
  </si>
  <si>
    <t>D+M těsnící stěrky inter. - vodotěsná, mrazuvzdorná, odolná vůči síranům, prodyšná</t>
  </si>
  <si>
    <t>- vodotěsná, mrazuvzdorná, odolná vůči síranům, prodyšná, certifikovaná podle EN 1504-2</t>
  </si>
  <si>
    <t>spotřeba: 3,3 kg/m2</t>
  </si>
  <si>
    <t>38003</t>
  </si>
  <si>
    <t>D+M kotvícího postřiku na vlhké a zasolené zdivo pro sanační omítky</t>
  </si>
  <si>
    <t>- kotvící postřik na vlhké a zasolené zdivo pro sanační omítky</t>
  </si>
  <si>
    <t>spotřeba: 4 kg/m2</t>
  </si>
  <si>
    <t>106</t>
  </si>
  <si>
    <t>38004</t>
  </si>
  <si>
    <t>D+M sanační vyrovnávací omítky pro ukládání škodlivých solí, tl. 2cm</t>
  </si>
  <si>
    <t>Vyrovnávací omítka pod sanační omítky pro vlhké a zasolené zdivo při renovaci historických a památkových</t>
  </si>
  <si>
    <t>objektů, nízký difuzní odpor, porozita více než 45%</t>
  </si>
  <si>
    <t>spotřeba: 13 kg/m2/10 mm</t>
  </si>
  <si>
    <t>48+106</t>
  </si>
  <si>
    <t>38005</t>
  </si>
  <si>
    <t>D+M jádrové sanační omítky tl. 2cm</t>
  </si>
  <si>
    <t>Sanační omítka pro vlhké a zasolené zdivo při renovaci historických budov a památkových objektů s nízkým</t>
  </si>
  <si>
    <t>difuzním odporem, vysokou porozitou (více než 40%)</t>
  </si>
  <si>
    <t>spotřeba: 12,5 kg/m2/10 mm</t>
  </si>
  <si>
    <t>38006</t>
  </si>
  <si>
    <t>D+M vápenné štukové omítky pro aplikaci na omítky sanačního systému</t>
  </si>
  <si>
    <t>Vápenná štuková omítka pro aplikaci na omítky sanačního systému pro vlhké a zasolené zdivo, nízký difuzní odpor</t>
  </si>
  <si>
    <t>spotřeba: 4 kg/m2/3 mm</t>
  </si>
  <si>
    <t>38007</t>
  </si>
  <si>
    <t>D+M nátěru sanovaných ploch - vysoce propustná interiérová barva</t>
  </si>
  <si>
    <t>Nátěr sanovaných ploch</t>
  </si>
  <si>
    <t>- vysoce paropropustná interiérová barva pro systémy sanačních omítek, bez rozpouštědel a změkčovadel,</t>
  </si>
  <si>
    <t>nízkoemisní, krycí schopnost třída 1 při</t>
  </si>
  <si>
    <t>7,5 m2/l</t>
  </si>
  <si>
    <t>602011141RT1</t>
  </si>
  <si>
    <t>Omítka na stěnách štuková vápenná vnitřní, ručně tloušťka vrstvy 2 mm</t>
  </si>
  <si>
    <t>č.v.D.1.3. - nové pórobet. příčky : (3,1*(1,5+1*2)+2,8*4,5)*2</t>
  </si>
  <si>
    <t>-2*(1,5+1*3+1,6+1)</t>
  </si>
  <si>
    <t>610991111R00</t>
  </si>
  <si>
    <t>Zakrývání výplní vnitřních otvorů</t>
  </si>
  <si>
    <t>č.v.D.1.3 : 0,95*1,55</t>
  </si>
  <si>
    <t>1,5*2,5</t>
  </si>
  <si>
    <t>0,92*1,55</t>
  </si>
  <si>
    <t>610991004R00</t>
  </si>
  <si>
    <t>Začišťovací okenní lišta pro vnitř.omítku tl. 15mm</t>
  </si>
  <si>
    <t>č.v.D.1.3 : 0,95+1,55*2</t>
  </si>
  <si>
    <t>1,5+2,5*2</t>
  </si>
  <si>
    <t>0,92+1,55*2</t>
  </si>
  <si>
    <t>611422133R00</t>
  </si>
  <si>
    <t>Omítka vnitřní kleneb, skořepin, MVC, štuková</t>
  </si>
  <si>
    <t>č.v.D.1.1. : 6*4,7*2</t>
  </si>
  <si>
    <t>1,5*2+1,5*2,1</t>
  </si>
  <si>
    <t>612421637R00</t>
  </si>
  <si>
    <t>Omítka vnitřní zdiva, MVC, štuková</t>
  </si>
  <si>
    <t>m.č. 1.02 : 1,1*(1,8*2+2*2)</t>
  </si>
  <si>
    <t>m.č. 1.01 : 1,4*(2,1*2+1,8)</t>
  </si>
  <si>
    <t>m.č. 1.04 : 1*4,5+0,8*(1,5+0,4*2)+1*1,6</t>
  </si>
  <si>
    <t>612481211RT8</t>
  </si>
  <si>
    <t xml:space="preserve">Montáž výztužné sítě(perlinky)do stěrky-vnit.stěny včetně výztužné sítě a stěrkového tmelu </t>
  </si>
  <si>
    <t>61100</t>
  </si>
  <si>
    <t>Začištění omítek u keram. soklu</t>
  </si>
  <si>
    <t>č.v.D.1.3. : 1,5+2,1*2+1,3*2+1,8*2-(0,8*2+0,7+1*2)</t>
  </si>
  <si>
    <t>6124512</t>
  </si>
  <si>
    <t>Přípl.za každých dalších 5mm tl.vnitř.jádra</t>
  </si>
  <si>
    <t>předpoklad tl. +1,5cm : 24,7*3</t>
  </si>
  <si>
    <t>6124731-R</t>
  </si>
  <si>
    <t>Příplatek za zabudované rohovníky, stěny</t>
  </si>
  <si>
    <t>sanační om. : 106</t>
  </si>
  <si>
    <t>nové pórobet. příčky : (3,1*(1,5+1*2)+2,8*4,5)*2</t>
  </si>
  <si>
    <t>631312621R00</t>
  </si>
  <si>
    <t>Mazanina betonová tl. 5 - 8 cm C 20/25</t>
  </si>
  <si>
    <t>Včetně vytvoření dilatačních spár, bez zaplnění.</t>
  </si>
  <si>
    <t>č.v.D.1.3. - zesílení ŽB desky pod novými příčkami : (4,5+0,8*2+1,5)*0,6*0,06</t>
  </si>
  <si>
    <t>631311131R00</t>
  </si>
  <si>
    <t>Doplnění mazanin betonem do 1 m2, nad tl. 8 cm</t>
  </si>
  <si>
    <t>č.v.D.1.3 - po vybour. zdi : 0,1*0,33*1</t>
  </si>
  <si>
    <t>631319151R00</t>
  </si>
  <si>
    <t>Příplatek za přehlaz. mazanin pod povlaky tl. 8 cm</t>
  </si>
  <si>
    <t>632411150R00</t>
  </si>
  <si>
    <t>Potěr ze SMS, ruční zpracování, tl. 50 mm</t>
  </si>
  <si>
    <t>č.v.D.1.3 - vytvoření spádové plochy sprch. kout : 0,95*1,3</t>
  </si>
  <si>
    <t>648991113RT4</t>
  </si>
  <si>
    <t>Osazení parapet.desek plast. a lamin. š.nad 20cm včetně dodávky plastové parapetní desky š. 350 mm</t>
  </si>
  <si>
    <t>P1 : 1,15</t>
  </si>
  <si>
    <t>P2 : 1,1</t>
  </si>
  <si>
    <t>9005</t>
  </si>
  <si>
    <t>Stavební přípomoce profesí EI, ÚT, ZTI(vč. dod. materiálu)</t>
  </si>
  <si>
    <t>kpl</t>
  </si>
  <si>
    <t>909001</t>
  </si>
  <si>
    <t>D+M poklopu vodoměrné šachty se zadlážděním 650/650mm</t>
  </si>
  <si>
    <t>kus</t>
  </si>
  <si>
    <t>č.v.D.1.3 : 1</t>
  </si>
  <si>
    <t>909002</t>
  </si>
  <si>
    <t>Revize stávajícího komínu</t>
  </si>
  <si>
    <t>909005</t>
  </si>
  <si>
    <t>Provedení sondy - prověření únosnosti podlahy pro nové příčky vč. zpětného vyspravení</t>
  </si>
  <si>
    <t>č.v.D.1.3 : 2</t>
  </si>
  <si>
    <t>95011</t>
  </si>
  <si>
    <t>D+M větrací mřížky WC vč. dmtž stávající</t>
  </si>
  <si>
    <t>941955001R00</t>
  </si>
  <si>
    <t>Lešení lehké pomocné, výška podlahy do 1,2 m</t>
  </si>
  <si>
    <t>5,04+4,02+16,26+20,49+1,45</t>
  </si>
  <si>
    <t>952901111R00</t>
  </si>
  <si>
    <t>Vyčištění budov o výšce podlaží do 4 m</t>
  </si>
  <si>
    <t>919735123R00</t>
  </si>
  <si>
    <t>Řezání stávajícího betonového krytu tl. 10 - 15 cm</t>
  </si>
  <si>
    <t>č.v.D.1.3. - zesílení ŽB desky pod novými příčkami : (4,5+1*2+1,5)*2</t>
  </si>
  <si>
    <t>962031113R00</t>
  </si>
  <si>
    <t>Bourání příček z cihel pálených plných tl. 65 mm</t>
  </si>
  <si>
    <t>č.v.D.1.1. : 3,2*1,5</t>
  </si>
  <si>
    <t>-0,7*2</t>
  </si>
  <si>
    <t>965042131RT2</t>
  </si>
  <si>
    <t>Bourání mazanin betonových  tl. 10 cm, pl. 4 m2 ručně tl. mazaniny 8 - 10 cm</t>
  </si>
  <si>
    <t>č.v.D.1.3. - zesílení ŽB desky pod novými příčkami : (0,06+0,08)*(4,5+0,8*2+1,5)*0,7</t>
  </si>
  <si>
    <t>965048150R00</t>
  </si>
  <si>
    <t>Dočištění povrchu po vybourání dlažeb, tmel do 50%</t>
  </si>
  <si>
    <t>č.v.D.1.1. : 3,02+2,8</t>
  </si>
  <si>
    <t>965081713RT1</t>
  </si>
  <si>
    <t>Bourání dlaždic keramických tl. 1 cm, nad 1 m2 ručně, dlaždice keramické</t>
  </si>
  <si>
    <t>965081702R00</t>
  </si>
  <si>
    <t xml:space="preserve">Bourání soklíků z dlažeb keramických </t>
  </si>
  <si>
    <t>č.v.D.1.1. : 2,1*2+1,5-(1*2+0,7)</t>
  </si>
  <si>
    <t>967021112R00</t>
  </si>
  <si>
    <t>Přisekání rovných ostění zdí kamenných, smíšených</t>
  </si>
  <si>
    <t>č.v.D.1.1. : 0,1*1,9*2</t>
  </si>
  <si>
    <t>968061125R00</t>
  </si>
  <si>
    <t>Vyvěšení dřevěných a plastových dveřních křídel pl. do 2 m2</t>
  </si>
  <si>
    <t>č.v.D.1.1. : 3</t>
  </si>
  <si>
    <t>968062455R00</t>
  </si>
  <si>
    <t>Vybourání dřevěných dveřních zárubní pl. do 2 m2</t>
  </si>
  <si>
    <t>č.v.D.1.1. : 1*2+0,7*2+1*1,9</t>
  </si>
  <si>
    <t>968095002R00</t>
  </si>
  <si>
    <t>Bourání parapetů dřevěných š. do 50 cm</t>
  </si>
  <si>
    <t>č.v.D.1.1. : 1+1,1</t>
  </si>
  <si>
    <t>971033451R00</t>
  </si>
  <si>
    <t>Vybourání otv. zeď cihel. pl.0,25 m2, tl.45cm, MVC</t>
  </si>
  <si>
    <t>Včetně pomocného lešení o výšce podlahy do 1900 mm a pro zatížení do 1,5 kPa  (150 kg/m2).</t>
  </si>
  <si>
    <t>č.v.D.1.3. : 1</t>
  </si>
  <si>
    <t>971033641R00</t>
  </si>
  <si>
    <t>Vybourání otv. zeď cihel. pl.4 m2, tl.30 cm, MVC</t>
  </si>
  <si>
    <t>č.v.D.1.1. : 0,33*3*1</t>
  </si>
  <si>
    <t>974031664R00</t>
  </si>
  <si>
    <t>Vysekání rýh zeď cihelná vtah. nosníků 15 x 15 cm</t>
  </si>
  <si>
    <t>č.v.D.1.1. - pro osazení překladu : 1,3*2</t>
  </si>
  <si>
    <t>974031666R00</t>
  </si>
  <si>
    <t>Vysekání rýh zeď cihelná vtah. nosníků 15 x 25 cm</t>
  </si>
  <si>
    <t>č.v.D.1.1. - pro osazení překladu : 1,4*2</t>
  </si>
  <si>
    <t>978011191R00</t>
  </si>
  <si>
    <t>Otlučení omítek vnitřních vápenných stropů do 100%</t>
  </si>
  <si>
    <t>978013191R00</t>
  </si>
  <si>
    <t>Otlučení omítek vnitřních stěn v rozsahu do 100 %</t>
  </si>
  <si>
    <t xml:space="preserve">č.v.D.1.1. : </t>
  </si>
  <si>
    <t>m.č. 1.03 : 1,5*(1,5*2+1,7*2)+2,5*1,5*2+0,4*2,5*2</t>
  </si>
  <si>
    <t>3,1*2+2,5*1,2*4</t>
  </si>
  <si>
    <t>m.č.1.01 : 3,1*(2,1*2+1,5*2)</t>
  </si>
  <si>
    <t>-1,4*2</t>
  </si>
  <si>
    <t>m.č.1.02 : 1,1*(1,5*2+2*2)</t>
  </si>
  <si>
    <t>m.č.1.04 : 1,8*(1,8*2+1,5*2)+2,3*1,5*2+0,5*2,3*2</t>
  </si>
  <si>
    <t>2,9*2+2,5*1,2*4</t>
  </si>
  <si>
    <t>978059531R00</t>
  </si>
  <si>
    <t>Odsekání vnitřních obkladů stěn nad 2 m2</t>
  </si>
  <si>
    <t>č.v.D.1.1. : 2*(1,5*2+2*2-0,7)</t>
  </si>
  <si>
    <t>711130101R00</t>
  </si>
  <si>
    <t>Odstranění izolace proti vlhkosti na ploše vodorovné, asfaltové pásy na sucho, 1 vrstva</t>
  </si>
  <si>
    <t>725110814R00</t>
  </si>
  <si>
    <t>Demontáž klozetů kombinovaných</t>
  </si>
  <si>
    <t>soubor</t>
  </si>
  <si>
    <t>č.v.D.1.1. : 1</t>
  </si>
  <si>
    <t>725210821R00</t>
  </si>
  <si>
    <t>Demontáž umyvadel bez výtokových armatur</t>
  </si>
  <si>
    <t>725240811R00</t>
  </si>
  <si>
    <t>Demontáž sprchových kabin bez výtokových armatur</t>
  </si>
  <si>
    <t>725240812R00</t>
  </si>
  <si>
    <t>Demontáž sprchových mís bez výtokových armatur</t>
  </si>
  <si>
    <t>725530823R00</t>
  </si>
  <si>
    <t>Demontáž, zásobník elektrický tlakový  200 l</t>
  </si>
  <si>
    <t>725820802R00</t>
  </si>
  <si>
    <t>Demontáž baterie stojánkové do 1 otvoru</t>
  </si>
  <si>
    <t>725840850R00</t>
  </si>
  <si>
    <t>Demontáž baterie sprchové diferenciální G 3/4" x 1"</t>
  </si>
  <si>
    <t>725840860R00</t>
  </si>
  <si>
    <t>Demontáž ramene sprchy</t>
  </si>
  <si>
    <t>766662811R00</t>
  </si>
  <si>
    <t>Demontáž prahů dveří 1křídlových</t>
  </si>
  <si>
    <t>776401800R00</t>
  </si>
  <si>
    <t>Demontáž soklíků nebo lišt, pryžových nebo z PVC</t>
  </si>
  <si>
    <t>č.v.D.1.1. : 4,8*2+4,5*2+0,4*2-1</t>
  </si>
  <si>
    <t>4,8*2+4,4*2+0,5*2-1</t>
  </si>
  <si>
    <t>776511820R00</t>
  </si>
  <si>
    <t>Odstranění PVC a koberců lepených s podložkou</t>
  </si>
  <si>
    <t>č.v.D.1.1. : 20,91+20,49</t>
  </si>
  <si>
    <t>7951218</t>
  </si>
  <si>
    <t>Odpojení a likvidace kamen,tuhá paliva do 250 kg</t>
  </si>
  <si>
    <t>96601</t>
  </si>
  <si>
    <t>Demontáž rozvodů ZTI, VZT, EI + svítidla vč. likvidace</t>
  </si>
  <si>
    <t>96602</t>
  </si>
  <si>
    <t>Demontáž plynových konvekčních kamen vč. připojení a odvětrání+likvidace</t>
  </si>
  <si>
    <t>č.v.D.1.1. : 2</t>
  </si>
  <si>
    <t>96603</t>
  </si>
  <si>
    <t>Demontáž poklopu vodoměrné šachty 650/650mm vč. likvidace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</si>
  <si>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</si>
  <si>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</si>
  <si>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</si>
  <si>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</si>
  <si>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</si>
  <si>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</si>
  <si>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</si>
  <si>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</si>
  <si>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</si>
  <si>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</si>
  <si>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</si>
  <si>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</si>
  <si>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999281145R00</t>
  </si>
  <si>
    <t>Přesun hmot pro opravy a údržbu do v. 6 m, nošením</t>
  </si>
  <si>
    <t>Přesun hmot</t>
  </si>
  <si>
    <t>POL7_</t>
  </si>
  <si>
    <t>711111001RZ1</t>
  </si>
  <si>
    <t xml:space="preserve">Provedení izolace proti vlhkosti na ploše vodorovné, 1x asfaltovým penetračním nátěrem včetně dodávky asfaltového penetračního laku </t>
  </si>
  <si>
    <t>711141559RZ1</t>
  </si>
  <si>
    <t>Provedení izolace proti vlhkosti na ploše vodorovné, asfaltovými pásy přitavením 1 vrstva - včetně dodávky asf. pásu</t>
  </si>
  <si>
    <t>711212000R00</t>
  </si>
  <si>
    <t>Penetrace podkladu pod hydroizolační nátěr,vč.dod.</t>
  </si>
  <si>
    <t>č.v.D.1.3. : 2*(2,7*2+2*2-0,7)</t>
  </si>
  <si>
    <t>č.v.D.1.3 : 4,02</t>
  </si>
  <si>
    <t>711212001RT1</t>
  </si>
  <si>
    <t>Hydroizolační povlak - nátěr proti vlhkosti</t>
  </si>
  <si>
    <t>711212002RT1</t>
  </si>
  <si>
    <t>Stěrka hydroizolační těsnicí hmotou proti vlhkosti, tl. 2mm</t>
  </si>
  <si>
    <t>POL1_7</t>
  </si>
  <si>
    <t>711212601RT2</t>
  </si>
  <si>
    <t>Utěsnění detailů při stěrkových hydroizolacích, těsnicí pás do spoje podlaha - stěna šířka 100 mm</t>
  </si>
  <si>
    <t>č.v.D.1.3 : 0,95+1,3*2</t>
  </si>
  <si>
    <t>711212611RT2</t>
  </si>
  <si>
    <t>Těsnicí pás do svislých koutů š. 100 mm</t>
  </si>
  <si>
    <t>č.v.D.1.3 : 2*2</t>
  </si>
  <si>
    <t>998711201R00</t>
  </si>
  <si>
    <t>Přesun hmot pro izolace proti vodě, výšky do 6 m</t>
  </si>
  <si>
    <t>720001</t>
  </si>
  <si>
    <t>D+M ZTI vč. nových rozvodů vody a kanalizace - dle popisu TZ+PD</t>
  </si>
  <si>
    <t>Zdravotní instalace:</t>
  </si>
  <si>
    <t>- sprchový kanálek a skleněné dveře sprchového koutu</t>
  </si>
  <si>
    <t>- umývadlo</t>
  </si>
  <si>
    <t>- kombi wc</t>
  </si>
  <si>
    <t>- elektrický zásobní ohřívač o objemu 120 l</t>
  </si>
  <si>
    <t>- sprchová baterie se sprchovou hlavicí</t>
  </si>
  <si>
    <t>- umývadlová stojánková baterie</t>
  </si>
  <si>
    <t>- stojánková baterie pro kuchyňský dřez</t>
  </si>
  <si>
    <t>- tlaková zkouška vodovodu</t>
  </si>
  <si>
    <t>- tlaková zkouška splaškové kanalizace</t>
  </si>
  <si>
    <t>- příprava pro zapojení pračky</t>
  </si>
  <si>
    <t>73001</t>
  </si>
  <si>
    <t>D+M plynových konvekčních kamen vč. úpravy plynoinstalace a odvětrání + revize a topná zkouška</t>
  </si>
  <si>
    <t>č.v.D.1.3. : 2</t>
  </si>
  <si>
    <t>DV1</t>
  </si>
  <si>
    <t>D+M dřevěných vnitřních dveří 800/1970mm vč. ocel. zárubně+nátěr, kování, klik a zámku kompl. provedení dle ozn. DV1</t>
  </si>
  <si>
    <t>č.v.D.1.5. - DV1 : 1</t>
  </si>
  <si>
    <t>DV2</t>
  </si>
  <si>
    <t>D+M dřevěných vnitřních dveří 800/1970mm vč. ocel. zárubně+nátěr, kování, klik a zámku kompl. provedení dle ozn. DV2</t>
  </si>
  <si>
    <t>č.v.D.1.5. - DV2 : 1</t>
  </si>
  <si>
    <t>DV3</t>
  </si>
  <si>
    <t>D+M dřevěných vnitřních dveří 700/1970mm vč. ocel. zárubně+nátěr, kování, klik a zámku kompl. provedení dle ozn. DV3</t>
  </si>
  <si>
    <t>č.v.D.1.5. - DV3 : 1</t>
  </si>
  <si>
    <t>DV4</t>
  </si>
  <si>
    <t>D+M dřevěných vnitřních dveří 700/1970mm vč. ocel. zárubně+nátěr, kování, klik a zámku kompl. provedení dle ozn. DV4</t>
  </si>
  <si>
    <t>č.v.D.1.5. - DV4 : 1</t>
  </si>
  <si>
    <t>K1</t>
  </si>
  <si>
    <t>D+M kuchyňské linky dl. 3m vč. spotřebičů - kompl. provedení dle schématu K1</t>
  </si>
  <si>
    <t>č.v. K1 : 1</t>
  </si>
  <si>
    <t>998766201R00</t>
  </si>
  <si>
    <t>Přesun hmot pro truhlářské konstr., výšky do 6 m</t>
  </si>
  <si>
    <t>771101210RT1</t>
  </si>
  <si>
    <t>Penetrace podkladu pod dlažby vč. dod. penetračního nátěru</t>
  </si>
  <si>
    <t>11,51+0,1*7,6</t>
  </si>
  <si>
    <t>771475014RT1</t>
  </si>
  <si>
    <t xml:space="preserve">Obklad soklíků keram.rovných, tmel,výška 10 cm flex. lepidlo+spár. hmota </t>
  </si>
  <si>
    <t>POL1_0</t>
  </si>
  <si>
    <t>771479001R00</t>
  </si>
  <si>
    <t>Řezání dlaždic keramických pro soklíky</t>
  </si>
  <si>
    <t>771575113RT2</t>
  </si>
  <si>
    <t>Montáž podlah keram.,hladké, tmel, 30x60 cm flex. lepidlo+spár. hmota</t>
  </si>
  <si>
    <t>č.v.D.1.3. : 5,04+4,02+1,45</t>
  </si>
  <si>
    <t>1*1</t>
  </si>
  <si>
    <t>771577133R00</t>
  </si>
  <si>
    <t>Lišta nerezová přechodová D+M</t>
  </si>
  <si>
    <t>č.v.D.1.3. : 0,8*2+0,7*2</t>
  </si>
  <si>
    <t>1*2</t>
  </si>
  <si>
    <t>771578011R00</t>
  </si>
  <si>
    <t>Spára podlaha - stěna, silikonem</t>
  </si>
  <si>
    <t>vč. dodávky a montáže silikonu.</t>
  </si>
  <si>
    <t>č.v.D.1.3. : 1,5+2,1*2+1,3*2+1,8*2</t>
  </si>
  <si>
    <t>(2,7*2+2*2)</t>
  </si>
  <si>
    <t>(1,6*2+1*2)</t>
  </si>
  <si>
    <t>594001</t>
  </si>
  <si>
    <t>Dodávka keramické dlažby dle výběru investora, do ceníkové hodnoty 600,-/m2</t>
  </si>
  <si>
    <t>Specifikace</t>
  </si>
  <si>
    <t>POL3_</t>
  </si>
  <si>
    <t>(11,51+0,1*7,6)*1,05</t>
  </si>
  <si>
    <t>998771201R00</t>
  </si>
  <si>
    <t>Přesun hmot pro podlahy z dlaždic, výšky do 6 m</t>
  </si>
  <si>
    <t>776421100RU1</t>
  </si>
  <si>
    <t>Lepení podlahových soklíků z PVC a vinylu včetně dodávky soklíku PVC</t>
  </si>
  <si>
    <t>č.v.D.1.3. : 4,5*2+3,7*2+0,4*2-(0,8+0,7)</t>
  </si>
  <si>
    <t>4,8*2+4,4*2+0,5*2-0,8</t>
  </si>
  <si>
    <t>-1*2</t>
  </si>
  <si>
    <t>776521100RT1</t>
  </si>
  <si>
    <t>Lepení povlak.podlah z pásů PVC na lepidlo pouze položení - PVC ve specifikaci</t>
  </si>
  <si>
    <t>č.v.D.1.3. : 16,26+20,49</t>
  </si>
  <si>
    <t>-1*1</t>
  </si>
  <si>
    <t>284122-R</t>
  </si>
  <si>
    <t>Podlahovina PVC zátěžové tl. 2,0 mm - dle výběru investora, do ceníkové hodnoty 400,-/m2</t>
  </si>
  <si>
    <t>Začátek provozního součtu</t>
  </si>
  <si>
    <t xml:space="preserve">  č.v.D.1.3. : 16,26+20,49</t>
  </si>
  <si>
    <t xml:space="preserve">  -1*1</t>
  </si>
  <si>
    <t>Konec provozního součtu</t>
  </si>
  <si>
    <t>35,75*1,15</t>
  </si>
  <si>
    <t>998776201R00</t>
  </si>
  <si>
    <t>Přesun hmot pro podlahy povlakové, výšky do 6 m</t>
  </si>
  <si>
    <t>777531025R00</t>
  </si>
  <si>
    <t>Vyrovnání podlah, samonivel. hmota tl.5 mm vč. penetrace</t>
  </si>
  <si>
    <t>č.v.D.1.3. : 5,04+4,02+16,26+20,49+1,45</t>
  </si>
  <si>
    <t>998777201R00</t>
  </si>
  <si>
    <t>Přesun hmot pro podlahy syntetické, výšky do 6 m</t>
  </si>
  <si>
    <t>781101210RT1</t>
  </si>
  <si>
    <t>Penetrace podkladu pod obklady vč. dod. penetračního nátěru</t>
  </si>
  <si>
    <t>včetně dodávky materiálu.</t>
  </si>
  <si>
    <t>781475120RT2</t>
  </si>
  <si>
    <t>Obklad vnitřní stěn keramický, do tmele, 30 x 60 cm flex. lepidlo+spár. hmota</t>
  </si>
  <si>
    <t>1,5*(3,7+0,6*2)</t>
  </si>
  <si>
    <t>2*(1,6*2+1*2-0,7)</t>
  </si>
  <si>
    <t>2*1*2</t>
  </si>
  <si>
    <t>781400</t>
  </si>
  <si>
    <t>Příplatek za rohové a ukončovací lišty</t>
  </si>
  <si>
    <t>597002</t>
  </si>
  <si>
    <t>Dodávka obkladu dle výběru investora do ceníkové hodnoty 600,-/m2</t>
  </si>
  <si>
    <t>37,75*1,05</t>
  </si>
  <si>
    <t>998781201R00</t>
  </si>
  <si>
    <t>Přesun hmot pro obklady keramické, výšky do 6 m</t>
  </si>
  <si>
    <t>POL7_1002</t>
  </si>
  <si>
    <t>21001</t>
  </si>
  <si>
    <t>EI - dle popisu TZ+PD</t>
  </si>
  <si>
    <t>Elektroinstalace:</t>
  </si>
  <si>
    <t>- nový rozvaděč elektro</t>
  </si>
  <si>
    <t>- 12 ks zásuvek</t>
  </si>
  <si>
    <t>- led pásek v kuchyňské lince</t>
  </si>
  <si>
    <t>- 4ks led stropní svítidla</t>
  </si>
  <si>
    <t>- 1ks led nástěnné svítidlo na umývadlo</t>
  </si>
  <si>
    <t>- infrazářič</t>
  </si>
  <si>
    <t>- elektrický otopný žebřík</t>
  </si>
  <si>
    <t>- revize elektroinstalace</t>
  </si>
  <si>
    <t>- elektrický přímotop o výkonu 500 W v zádveří</t>
  </si>
  <si>
    <t>005211080R</t>
  </si>
  <si>
    <t xml:space="preserve">Bezpečnostní a hygienická opatření na staveništi </t>
  </si>
  <si>
    <t>Soubor</t>
  </si>
  <si>
    <t>VRN</t>
  </si>
  <si>
    <t>POL99_2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</si>
  <si>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</si>
  <si>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005121 R</t>
  </si>
  <si>
    <t>Zařízení staveniště</t>
  </si>
  <si>
    <t>Veškeré náklady spojené s vybudováním, provozem a odstraněním zařízení staveniště.</t>
  </si>
  <si>
    <t>1001T</t>
  </si>
  <si>
    <t xml:space="preserve">Kompletační činnost (IČD) </t>
  </si>
  <si>
    <t>POL99_0</t>
  </si>
  <si>
    <t>Kompletační a inženýrská činnost dodavatele.</t>
  </si>
  <si>
    <t>0051</t>
  </si>
  <si>
    <t>Doprava zaměstnanců</t>
  </si>
  <si>
    <t>POL99_8</t>
  </si>
  <si>
    <t>Náklady spojené s dopravou zaměstnanců.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</si>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</sst>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5" fillId="3" borderId="12" xfId="0" applyFont="1" applyFill="1" applyBorder="1" applyAlignment="1">
      <alignment horizontal="center" vertical="top" shrinkToFit="1"/>
    </xf>
    <xf numFmtId="165" fontId="5" fillId="3" borderId="12" xfId="0" applyNumberFormat="1" applyFont="1" applyFill="1" applyBorder="1" applyAlignment="1">
      <alignment vertical="top" shrinkToFit="1"/>
    </xf>
    <xf numFmtId="4" fontId="5" fillId="3" borderId="12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L14" sqref="L1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8" t="s">
        <v>24</v>
      </c>
      <c r="C2" s="109"/>
      <c r="D2" s="110" t="s">
        <v>47</v>
      </c>
      <c r="E2" s="111" t="s">
        <v>44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45</v>
      </c>
      <c r="C3" s="109"/>
      <c r="D3" s="115" t="s">
        <v>43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5">
      <c r="A4" s="104">
        <v>6124</v>
      </c>
      <c r="B4" s="119" t="s">
        <v>46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5">
      <c r="A5" s="2"/>
      <c r="B5" s="30" t="s">
        <v>23</v>
      </c>
      <c r="D5" s="125" t="s">
        <v>48</v>
      </c>
      <c r="E5" s="87"/>
      <c r="F5" s="87"/>
      <c r="G5" s="87"/>
      <c r="H5" s="18" t="s">
        <v>42</v>
      </c>
      <c r="I5" s="127" t="s">
        <v>52</v>
      </c>
      <c r="J5" s="8"/>
    </row>
    <row r="6" spans="1:15" ht="15.75" customHeight="1" x14ac:dyDescent="0.25">
      <c r="A6" s="2"/>
      <c r="B6" s="27"/>
      <c r="C6" s="52"/>
      <c r="D6" s="107" t="s">
        <v>49</v>
      </c>
      <c r="E6" s="88"/>
      <c r="F6" s="88"/>
      <c r="G6" s="88"/>
      <c r="H6" s="18" t="s">
        <v>36</v>
      </c>
      <c r="I6" s="127" t="s">
        <v>53</v>
      </c>
      <c r="J6" s="8"/>
    </row>
    <row r="7" spans="1:15" ht="15.75" customHeight="1" x14ac:dyDescent="0.25">
      <c r="A7" s="2"/>
      <c r="B7" s="28"/>
      <c r="C7" s="53"/>
      <c r="D7" s="105" t="s">
        <v>51</v>
      </c>
      <c r="E7" s="126" t="s">
        <v>50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21</v>
      </c>
      <c r="D8" s="106" t="s">
        <v>54</v>
      </c>
      <c r="H8" s="18" t="s">
        <v>42</v>
      </c>
      <c r="I8" s="127" t="s">
        <v>56</v>
      </c>
      <c r="J8" s="8"/>
    </row>
    <row r="9" spans="1:15" ht="15.75" hidden="1" customHeight="1" x14ac:dyDescent="0.25">
      <c r="A9" s="2"/>
      <c r="B9" s="2"/>
      <c r="D9" s="106" t="s">
        <v>55</v>
      </c>
      <c r="H9" s="18" t="s">
        <v>36</v>
      </c>
      <c r="I9" s="127" t="s">
        <v>57</v>
      </c>
      <c r="J9" s="8"/>
    </row>
    <row r="10" spans="1:15" ht="15.75" hidden="1" customHeight="1" x14ac:dyDescent="0.25">
      <c r="A10" s="2"/>
      <c r="B10" s="34"/>
      <c r="C10" s="53"/>
      <c r="D10" s="105" t="s">
        <v>51</v>
      </c>
      <c r="E10" s="128" t="s">
        <v>50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5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5">
      <c r="A16" s="196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SUMIF(F52:F74,A16,I52:I74)+SUMIF(F52:F74,"PSU",I52:I74)</f>
        <v>0</v>
      </c>
      <c r="J16" s="81"/>
    </row>
    <row r="17" spans="1:10" ht="23.25" customHeight="1" x14ac:dyDescent="0.25">
      <c r="A17" s="196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SUMIF(F52:F74,A17,I52:I74)</f>
        <v>0</v>
      </c>
      <c r="J17" s="81"/>
    </row>
    <row r="18" spans="1:10" ht="23.25" customHeight="1" x14ac:dyDescent="0.25">
      <c r="A18" s="196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SUMIF(F52:F74,A18,I52:I74)</f>
        <v>0</v>
      </c>
      <c r="J18" s="81"/>
    </row>
    <row r="19" spans="1:10" ht="23.25" customHeight="1" x14ac:dyDescent="0.25">
      <c r="A19" s="196" t="s">
        <v>108</v>
      </c>
      <c r="B19" s="37" t="s">
        <v>29</v>
      </c>
      <c r="C19" s="58"/>
      <c r="D19" s="59"/>
      <c r="E19" s="79"/>
      <c r="F19" s="80"/>
      <c r="G19" s="79"/>
      <c r="H19" s="80"/>
      <c r="I19" s="79">
        <f>SUMIF(F52:F74,A19,I52:I74)</f>
        <v>0</v>
      </c>
      <c r="J19" s="81"/>
    </row>
    <row r="20" spans="1:10" ht="23.25" customHeight="1" x14ac:dyDescent="0.25">
      <c r="A20" s="196" t="s">
        <v>109</v>
      </c>
      <c r="B20" s="37" t="s">
        <v>30</v>
      </c>
      <c r="C20" s="58"/>
      <c r="D20" s="59"/>
      <c r="E20" s="79"/>
      <c r="F20" s="80"/>
      <c r="G20" s="79"/>
      <c r="H20" s="80"/>
      <c r="I20" s="79">
        <f>SUMIF(F52:F74,A20,I52:I74)</f>
        <v>0</v>
      </c>
      <c r="J20" s="81"/>
    </row>
    <row r="21" spans="1:10" ht="23.25" customHeight="1" x14ac:dyDescent="0.25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5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58</v>
      </c>
      <c r="C39" s="147"/>
      <c r="D39" s="147"/>
      <c r="E39" s="147"/>
      <c r="F39" s="148">
        <f>'01 01 Pol'!AE341</f>
        <v>0</v>
      </c>
      <c r="G39" s="149">
        <f>'01 01 Pol'!AF341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 t="s">
        <v>43</v>
      </c>
      <c r="C40" s="153" t="s">
        <v>44</v>
      </c>
      <c r="D40" s="153"/>
      <c r="E40" s="153"/>
      <c r="F40" s="154">
        <f>'01 01 Pol'!AE341</f>
        <v>0</v>
      </c>
      <c r="G40" s="155">
        <f>'01 01 Pol'!AF341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f>'01 01 Pol'!AE341</f>
        <v>0</v>
      </c>
      <c r="G41" s="150">
        <f>'01 01 Pol'!AF341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5">
      <c r="A42" s="136"/>
      <c r="B42" s="159" t="s">
        <v>59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5">
      <c r="A44" t="s">
        <v>61</v>
      </c>
    </row>
    <row r="45" spans="1:10" x14ac:dyDescent="0.25">
      <c r="A45" t="s">
        <v>62</v>
      </c>
    </row>
    <row r="46" spans="1:10" x14ac:dyDescent="0.25">
      <c r="A46" t="s">
        <v>63</v>
      </c>
    </row>
    <row r="49" spans="1:10" ht="15.6" x14ac:dyDescent="0.3">
      <c r="B49" s="175" t="s">
        <v>64</v>
      </c>
    </row>
    <row r="51" spans="1:10" ht="25.5" customHeight="1" x14ac:dyDescent="0.25">
      <c r="A51" s="177"/>
      <c r="B51" s="180" t="s">
        <v>18</v>
      </c>
      <c r="C51" s="180" t="s">
        <v>6</v>
      </c>
      <c r="D51" s="181"/>
      <c r="E51" s="181"/>
      <c r="F51" s="182" t="s">
        <v>65</v>
      </c>
      <c r="G51" s="182"/>
      <c r="H51" s="182"/>
      <c r="I51" s="182" t="s">
        <v>31</v>
      </c>
      <c r="J51" s="182" t="s">
        <v>0</v>
      </c>
    </row>
    <row r="52" spans="1:10" ht="36.75" customHeight="1" x14ac:dyDescent="0.25">
      <c r="A52" s="178"/>
      <c r="B52" s="183" t="s">
        <v>66</v>
      </c>
      <c r="C52" s="184" t="s">
        <v>67</v>
      </c>
      <c r="D52" s="185"/>
      <c r="E52" s="185"/>
      <c r="F52" s="192" t="s">
        <v>26</v>
      </c>
      <c r="G52" s="193"/>
      <c r="H52" s="193"/>
      <c r="I52" s="193">
        <f>'01 01 Pol'!G8</f>
        <v>0</v>
      </c>
      <c r="J52" s="189" t="str">
        <f>IF(I75=0,"",I52/I75*100)</f>
        <v/>
      </c>
    </row>
    <row r="53" spans="1:10" ht="36.75" customHeight="1" x14ac:dyDescent="0.25">
      <c r="A53" s="178"/>
      <c r="B53" s="183" t="s">
        <v>68</v>
      </c>
      <c r="C53" s="184" t="s">
        <v>69</v>
      </c>
      <c r="D53" s="185"/>
      <c r="E53" s="185"/>
      <c r="F53" s="192" t="s">
        <v>26</v>
      </c>
      <c r="G53" s="193"/>
      <c r="H53" s="193"/>
      <c r="I53" s="193">
        <f>'01 01 Pol'!G16</f>
        <v>0</v>
      </c>
      <c r="J53" s="189" t="str">
        <f>IF(I75=0,"",I53/I75*100)</f>
        <v/>
      </c>
    </row>
    <row r="54" spans="1:10" ht="36.75" customHeight="1" x14ac:dyDescent="0.25">
      <c r="A54" s="178"/>
      <c r="B54" s="183" t="s">
        <v>70</v>
      </c>
      <c r="C54" s="184" t="s">
        <v>71</v>
      </c>
      <c r="D54" s="185"/>
      <c r="E54" s="185"/>
      <c r="F54" s="192" t="s">
        <v>26</v>
      </c>
      <c r="G54" s="193"/>
      <c r="H54" s="193"/>
      <c r="I54" s="193">
        <f>'01 01 Pol'!G21</f>
        <v>0</v>
      </c>
      <c r="J54" s="189" t="str">
        <f>IF(I75=0,"",I54/I75*100)</f>
        <v/>
      </c>
    </row>
    <row r="55" spans="1:10" ht="36.75" customHeight="1" x14ac:dyDescent="0.25">
      <c r="A55" s="178"/>
      <c r="B55" s="183" t="s">
        <v>72</v>
      </c>
      <c r="C55" s="184" t="s">
        <v>73</v>
      </c>
      <c r="D55" s="185"/>
      <c r="E55" s="185"/>
      <c r="F55" s="192" t="s">
        <v>26</v>
      </c>
      <c r="G55" s="193"/>
      <c r="H55" s="193"/>
      <c r="I55" s="193">
        <f>'01 01 Pol'!G42</f>
        <v>0</v>
      </c>
      <c r="J55" s="189" t="str">
        <f>IF(I75=0,"",I55/I75*100)</f>
        <v/>
      </c>
    </row>
    <row r="56" spans="1:10" ht="36.75" customHeight="1" x14ac:dyDescent="0.25">
      <c r="A56" s="178"/>
      <c r="B56" s="183" t="s">
        <v>74</v>
      </c>
      <c r="C56" s="184" t="s">
        <v>75</v>
      </c>
      <c r="D56" s="185"/>
      <c r="E56" s="185"/>
      <c r="F56" s="192" t="s">
        <v>26</v>
      </c>
      <c r="G56" s="193"/>
      <c r="H56" s="193"/>
      <c r="I56" s="193">
        <f>'01 01 Pol'!G75</f>
        <v>0</v>
      </c>
      <c r="J56" s="189" t="str">
        <f>IF(I75=0,"",I56/I75*100)</f>
        <v/>
      </c>
    </row>
    <row r="57" spans="1:10" ht="36.75" customHeight="1" x14ac:dyDescent="0.25">
      <c r="A57" s="178"/>
      <c r="B57" s="183" t="s">
        <v>76</v>
      </c>
      <c r="C57" s="184" t="s">
        <v>77</v>
      </c>
      <c r="D57" s="185"/>
      <c r="E57" s="185"/>
      <c r="F57" s="192" t="s">
        <v>26</v>
      </c>
      <c r="G57" s="193"/>
      <c r="H57" s="193"/>
      <c r="I57" s="193">
        <f>'01 01 Pol'!G107</f>
        <v>0</v>
      </c>
      <c r="J57" s="189" t="str">
        <f>IF(I75=0,"",I57/I75*100)</f>
        <v/>
      </c>
    </row>
    <row r="58" spans="1:10" ht="36.75" customHeight="1" x14ac:dyDescent="0.25">
      <c r="A58" s="178"/>
      <c r="B58" s="183" t="s">
        <v>78</v>
      </c>
      <c r="C58" s="184" t="s">
        <v>79</v>
      </c>
      <c r="D58" s="185"/>
      <c r="E58" s="185"/>
      <c r="F58" s="192" t="s">
        <v>26</v>
      </c>
      <c r="G58" s="193"/>
      <c r="H58" s="193"/>
      <c r="I58" s="193">
        <f>'01 01 Pol'!G117</f>
        <v>0</v>
      </c>
      <c r="J58" s="189" t="str">
        <f>IF(I75=0,"",I58/I75*100)</f>
        <v/>
      </c>
    </row>
    <row r="59" spans="1:10" ht="36.75" customHeight="1" x14ac:dyDescent="0.25">
      <c r="A59" s="178"/>
      <c r="B59" s="183" t="s">
        <v>80</v>
      </c>
      <c r="C59" s="184" t="s">
        <v>81</v>
      </c>
      <c r="D59" s="185"/>
      <c r="E59" s="185"/>
      <c r="F59" s="192" t="s">
        <v>26</v>
      </c>
      <c r="G59" s="193"/>
      <c r="H59" s="193"/>
      <c r="I59" s="193">
        <f>'01 01 Pol'!G121</f>
        <v>0</v>
      </c>
      <c r="J59" s="189" t="str">
        <f>IF(I75=0,"",I59/I75*100)</f>
        <v/>
      </c>
    </row>
    <row r="60" spans="1:10" ht="36.75" customHeight="1" x14ac:dyDescent="0.25">
      <c r="A60" s="178"/>
      <c r="B60" s="183" t="s">
        <v>82</v>
      </c>
      <c r="C60" s="184" t="s">
        <v>83</v>
      </c>
      <c r="D60" s="185"/>
      <c r="E60" s="185"/>
      <c r="F60" s="192" t="s">
        <v>26</v>
      </c>
      <c r="G60" s="193"/>
      <c r="H60" s="193"/>
      <c r="I60" s="193">
        <f>'01 01 Pol'!G130</f>
        <v>0</v>
      </c>
      <c r="J60" s="189" t="str">
        <f>IF(I75=0,"",I60/I75*100)</f>
        <v/>
      </c>
    </row>
    <row r="61" spans="1:10" ht="36.75" customHeight="1" x14ac:dyDescent="0.25">
      <c r="A61" s="178"/>
      <c r="B61" s="183" t="s">
        <v>84</v>
      </c>
      <c r="C61" s="184" t="s">
        <v>85</v>
      </c>
      <c r="D61" s="185"/>
      <c r="E61" s="185"/>
      <c r="F61" s="192" t="s">
        <v>26</v>
      </c>
      <c r="G61" s="193"/>
      <c r="H61" s="193"/>
      <c r="I61" s="193">
        <f>'01 01 Pol'!G133</f>
        <v>0</v>
      </c>
      <c r="J61" s="189" t="str">
        <f>IF(I75=0,"",I61/I75*100)</f>
        <v/>
      </c>
    </row>
    <row r="62" spans="1:10" ht="36.75" customHeight="1" x14ac:dyDescent="0.25">
      <c r="A62" s="178"/>
      <c r="B62" s="183" t="s">
        <v>86</v>
      </c>
      <c r="C62" s="184" t="s">
        <v>87</v>
      </c>
      <c r="D62" s="185"/>
      <c r="E62" s="185"/>
      <c r="F62" s="192" t="s">
        <v>26</v>
      </c>
      <c r="G62" s="193"/>
      <c r="H62" s="193"/>
      <c r="I62" s="193">
        <f>'01 01 Pol'!G136</f>
        <v>0</v>
      </c>
      <c r="J62" s="189" t="str">
        <f>IF(I75=0,"",I62/I75*100)</f>
        <v/>
      </c>
    </row>
    <row r="63" spans="1:10" ht="36.75" customHeight="1" x14ac:dyDescent="0.25">
      <c r="A63" s="178"/>
      <c r="B63" s="183" t="s">
        <v>88</v>
      </c>
      <c r="C63" s="184" t="s">
        <v>89</v>
      </c>
      <c r="D63" s="185"/>
      <c r="E63" s="185"/>
      <c r="F63" s="192" t="s">
        <v>26</v>
      </c>
      <c r="G63" s="193"/>
      <c r="H63" s="193"/>
      <c r="I63" s="193">
        <f>'01 01 Pol'!G219</f>
        <v>0</v>
      </c>
      <c r="J63" s="189" t="str">
        <f>IF(I75=0,"",I63/I75*100)</f>
        <v/>
      </c>
    </row>
    <row r="64" spans="1:10" ht="36.75" customHeight="1" x14ac:dyDescent="0.25">
      <c r="A64" s="178"/>
      <c r="B64" s="183" t="s">
        <v>90</v>
      </c>
      <c r="C64" s="184" t="s">
        <v>91</v>
      </c>
      <c r="D64" s="185"/>
      <c r="E64" s="185"/>
      <c r="F64" s="192" t="s">
        <v>27</v>
      </c>
      <c r="G64" s="193"/>
      <c r="H64" s="193"/>
      <c r="I64" s="193">
        <f>'01 01 Pol'!G221</f>
        <v>0</v>
      </c>
      <c r="J64" s="189" t="str">
        <f>IF(I75=0,"",I64/I75*100)</f>
        <v/>
      </c>
    </row>
    <row r="65" spans="1:10" ht="36.75" customHeight="1" x14ac:dyDescent="0.25">
      <c r="A65" s="178"/>
      <c r="B65" s="183" t="s">
        <v>92</v>
      </c>
      <c r="C65" s="184" t="s">
        <v>93</v>
      </c>
      <c r="D65" s="185"/>
      <c r="E65" s="185"/>
      <c r="F65" s="192" t="s">
        <v>27</v>
      </c>
      <c r="G65" s="193"/>
      <c r="H65" s="193"/>
      <c r="I65" s="193">
        <f>'01 01 Pol'!G238</f>
        <v>0</v>
      </c>
      <c r="J65" s="189" t="str">
        <f>IF(I75=0,"",I65/I75*100)</f>
        <v/>
      </c>
    </row>
    <row r="66" spans="1:10" ht="36.75" customHeight="1" x14ac:dyDescent="0.25">
      <c r="A66" s="178"/>
      <c r="B66" s="183" t="s">
        <v>94</v>
      </c>
      <c r="C66" s="184" t="s">
        <v>95</v>
      </c>
      <c r="D66" s="185"/>
      <c r="E66" s="185"/>
      <c r="F66" s="192" t="s">
        <v>27</v>
      </c>
      <c r="G66" s="193"/>
      <c r="H66" s="193"/>
      <c r="I66" s="193">
        <f>'01 01 Pol'!G251</f>
        <v>0</v>
      </c>
      <c r="J66" s="189" t="str">
        <f>IF(I75=0,"",I66/I75*100)</f>
        <v/>
      </c>
    </row>
    <row r="67" spans="1:10" ht="36.75" customHeight="1" x14ac:dyDescent="0.25">
      <c r="A67" s="178"/>
      <c r="B67" s="183" t="s">
        <v>96</v>
      </c>
      <c r="C67" s="184" t="s">
        <v>97</v>
      </c>
      <c r="D67" s="185"/>
      <c r="E67" s="185"/>
      <c r="F67" s="192" t="s">
        <v>27</v>
      </c>
      <c r="G67" s="193"/>
      <c r="H67" s="193"/>
      <c r="I67" s="193">
        <f>'01 01 Pol'!G254</f>
        <v>0</v>
      </c>
      <c r="J67" s="189" t="str">
        <f>IF(I75=0,"",I67/I75*100)</f>
        <v/>
      </c>
    </row>
    <row r="68" spans="1:10" ht="36.75" customHeight="1" x14ac:dyDescent="0.25">
      <c r="A68" s="178"/>
      <c r="B68" s="183" t="s">
        <v>98</v>
      </c>
      <c r="C68" s="184" t="s">
        <v>99</v>
      </c>
      <c r="D68" s="185"/>
      <c r="E68" s="185"/>
      <c r="F68" s="192" t="s">
        <v>27</v>
      </c>
      <c r="G68" s="193"/>
      <c r="H68" s="193"/>
      <c r="I68" s="193">
        <f>'01 01 Pol'!G266</f>
        <v>0</v>
      </c>
      <c r="J68" s="189" t="str">
        <f>IF(I75=0,"",I68/I75*100)</f>
        <v/>
      </c>
    </row>
    <row r="69" spans="1:10" ht="36.75" customHeight="1" x14ac:dyDescent="0.25">
      <c r="A69" s="178"/>
      <c r="B69" s="183" t="s">
        <v>100</v>
      </c>
      <c r="C69" s="184" t="s">
        <v>101</v>
      </c>
      <c r="D69" s="185"/>
      <c r="E69" s="185"/>
      <c r="F69" s="192" t="s">
        <v>27</v>
      </c>
      <c r="G69" s="193"/>
      <c r="H69" s="193"/>
      <c r="I69" s="193">
        <f>'01 01 Pol'!G287</f>
        <v>0</v>
      </c>
      <c r="J69" s="189" t="str">
        <f>IF(I75=0,"",I69/I75*100)</f>
        <v/>
      </c>
    </row>
    <row r="70" spans="1:10" ht="36.75" customHeight="1" x14ac:dyDescent="0.25">
      <c r="A70" s="178"/>
      <c r="B70" s="183" t="s">
        <v>102</v>
      </c>
      <c r="C70" s="184" t="s">
        <v>103</v>
      </c>
      <c r="D70" s="185"/>
      <c r="E70" s="185"/>
      <c r="F70" s="192" t="s">
        <v>27</v>
      </c>
      <c r="G70" s="193"/>
      <c r="H70" s="193"/>
      <c r="I70" s="193">
        <f>'01 01 Pol'!G302</f>
        <v>0</v>
      </c>
      <c r="J70" s="189" t="str">
        <f>IF(I75=0,"",I70/I75*100)</f>
        <v/>
      </c>
    </row>
    <row r="71" spans="1:10" ht="36.75" customHeight="1" x14ac:dyDescent="0.25">
      <c r="A71" s="178"/>
      <c r="B71" s="183" t="s">
        <v>104</v>
      </c>
      <c r="C71" s="184" t="s">
        <v>105</v>
      </c>
      <c r="D71" s="185"/>
      <c r="E71" s="185"/>
      <c r="F71" s="192" t="s">
        <v>27</v>
      </c>
      <c r="G71" s="193"/>
      <c r="H71" s="193"/>
      <c r="I71" s="193">
        <f>'01 01 Pol'!G306</f>
        <v>0</v>
      </c>
      <c r="J71" s="189" t="str">
        <f>IF(I75=0,"",I71/I75*100)</f>
        <v/>
      </c>
    </row>
    <row r="72" spans="1:10" ht="36.75" customHeight="1" x14ac:dyDescent="0.25">
      <c r="A72" s="178"/>
      <c r="B72" s="183" t="s">
        <v>106</v>
      </c>
      <c r="C72" s="184" t="s">
        <v>107</v>
      </c>
      <c r="D72" s="185"/>
      <c r="E72" s="185"/>
      <c r="F72" s="192" t="s">
        <v>28</v>
      </c>
      <c r="G72" s="193"/>
      <c r="H72" s="193"/>
      <c r="I72" s="193">
        <f>'01 01 Pol'!G318</f>
        <v>0</v>
      </c>
      <c r="J72" s="189" t="str">
        <f>IF(I75=0,"",I72/I75*100)</f>
        <v/>
      </c>
    </row>
    <row r="73" spans="1:10" ht="36.75" customHeight="1" x14ac:dyDescent="0.25">
      <c r="A73" s="178"/>
      <c r="B73" s="183" t="s">
        <v>108</v>
      </c>
      <c r="C73" s="184" t="s">
        <v>29</v>
      </c>
      <c r="D73" s="185"/>
      <c r="E73" s="185"/>
      <c r="F73" s="192" t="s">
        <v>108</v>
      </c>
      <c r="G73" s="193"/>
      <c r="H73" s="193"/>
      <c r="I73" s="193">
        <f>'01 01 Pol'!G330</f>
        <v>0</v>
      </c>
      <c r="J73" s="189" t="str">
        <f>IF(I75=0,"",I73/I75*100)</f>
        <v/>
      </c>
    </row>
    <row r="74" spans="1:10" ht="36.75" customHeight="1" x14ac:dyDescent="0.25">
      <c r="A74" s="178"/>
      <c r="B74" s="183" t="s">
        <v>109</v>
      </c>
      <c r="C74" s="184" t="s">
        <v>30</v>
      </c>
      <c r="D74" s="185"/>
      <c r="E74" s="185"/>
      <c r="F74" s="192" t="s">
        <v>109</v>
      </c>
      <c r="G74" s="193"/>
      <c r="H74" s="193"/>
      <c r="I74" s="193">
        <f>'01 01 Pol'!G337</f>
        <v>0</v>
      </c>
      <c r="J74" s="189" t="str">
        <f>IF(I75=0,"",I74/I75*100)</f>
        <v/>
      </c>
    </row>
    <row r="75" spans="1:10" ht="25.5" customHeight="1" x14ac:dyDescent="0.25">
      <c r="A75" s="179"/>
      <c r="B75" s="186" t="s">
        <v>1</v>
      </c>
      <c r="C75" s="187"/>
      <c r="D75" s="188"/>
      <c r="E75" s="188"/>
      <c r="F75" s="194"/>
      <c r="G75" s="195"/>
      <c r="H75" s="195"/>
      <c r="I75" s="195">
        <f>SUM(I52:I74)</f>
        <v>0</v>
      </c>
      <c r="J75" s="190">
        <f>SUM(J52:J74)</f>
        <v>0</v>
      </c>
    </row>
    <row r="76" spans="1:10" x14ac:dyDescent="0.25">
      <c r="F76" s="135"/>
      <c r="G76" s="135"/>
      <c r="H76" s="135"/>
      <c r="I76" s="135"/>
      <c r="J76" s="191"/>
    </row>
    <row r="77" spans="1:10" x14ac:dyDescent="0.25">
      <c r="F77" s="135"/>
      <c r="G77" s="135"/>
      <c r="H77" s="135"/>
      <c r="I77" s="135"/>
      <c r="J77" s="191"/>
    </row>
    <row r="78" spans="1:10" x14ac:dyDescent="0.25">
      <c r="F78" s="135"/>
      <c r="G78" s="135"/>
      <c r="H78" s="135"/>
      <c r="I78" s="135"/>
      <c r="J78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3:E73"/>
    <mergeCell ref="C74:E74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7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8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9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10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80D68-5556-433C-8D20-DE653354AF58}">
  <sheetPr>
    <outlinePr summaryBelow="0"/>
  </sheetPr>
  <dimension ref="A1:BH5000"/>
  <sheetViews>
    <sheetView workbookViewId="0">
      <pane ySplit="7" topLeftCell="A8" activePane="bottomLeft" state="frozen"/>
      <selection pane="bottomLeft" activeCell="AP342" sqref="AP342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38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110</v>
      </c>
    </row>
    <row r="2" spans="1:60" ht="25.05" customHeight="1" x14ac:dyDescent="0.25">
      <c r="A2" s="198" t="s">
        <v>8</v>
      </c>
      <c r="B2" s="48" t="s">
        <v>47</v>
      </c>
      <c r="C2" s="201" t="s">
        <v>44</v>
      </c>
      <c r="D2" s="199"/>
      <c r="E2" s="199"/>
      <c r="F2" s="199"/>
      <c r="G2" s="200"/>
      <c r="AG2" t="s">
        <v>111</v>
      </c>
    </row>
    <row r="3" spans="1:60" ht="25.05" customHeight="1" x14ac:dyDescent="0.25">
      <c r="A3" s="198" t="s">
        <v>9</v>
      </c>
      <c r="B3" s="48" t="s">
        <v>43</v>
      </c>
      <c r="C3" s="201" t="s">
        <v>44</v>
      </c>
      <c r="D3" s="199"/>
      <c r="E3" s="199"/>
      <c r="F3" s="199"/>
      <c r="G3" s="200"/>
      <c r="AC3" s="176" t="s">
        <v>111</v>
      </c>
      <c r="AG3" t="s">
        <v>112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113</v>
      </c>
    </row>
    <row r="5" spans="1:60" x14ac:dyDescent="0.25">
      <c r="D5" s="10"/>
    </row>
    <row r="6" spans="1:60" ht="39.6" x14ac:dyDescent="0.25">
      <c r="A6" s="208" t="s">
        <v>114</v>
      </c>
      <c r="B6" s="210" t="s">
        <v>115</v>
      </c>
      <c r="C6" s="210" t="s">
        <v>116</v>
      </c>
      <c r="D6" s="209" t="s">
        <v>117</v>
      </c>
      <c r="E6" s="208" t="s">
        <v>118</v>
      </c>
      <c r="F6" s="207" t="s">
        <v>119</v>
      </c>
      <c r="G6" s="208" t="s">
        <v>31</v>
      </c>
      <c r="H6" s="211" t="s">
        <v>32</v>
      </c>
      <c r="I6" s="211" t="s">
        <v>120</v>
      </c>
      <c r="J6" s="211" t="s">
        <v>33</v>
      </c>
      <c r="K6" s="211" t="s">
        <v>121</v>
      </c>
      <c r="L6" s="211" t="s">
        <v>122</v>
      </c>
      <c r="M6" s="211" t="s">
        <v>123</v>
      </c>
      <c r="N6" s="211" t="s">
        <v>124</v>
      </c>
      <c r="O6" s="211" t="s">
        <v>125</v>
      </c>
      <c r="P6" s="211" t="s">
        <v>126</v>
      </c>
      <c r="Q6" s="211" t="s">
        <v>127</v>
      </c>
      <c r="R6" s="211" t="s">
        <v>128</v>
      </c>
      <c r="S6" s="211" t="s">
        <v>129</v>
      </c>
      <c r="T6" s="211" t="s">
        <v>130</v>
      </c>
      <c r="U6" s="211" t="s">
        <v>131</v>
      </c>
      <c r="V6" s="211" t="s">
        <v>132</v>
      </c>
      <c r="W6" s="211" t="s">
        <v>133</v>
      </c>
      <c r="X6" s="211" t="s">
        <v>134</v>
      </c>
      <c r="Y6" s="211" t="s">
        <v>135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41" t="s">
        <v>136</v>
      </c>
      <c r="B8" s="242" t="s">
        <v>66</v>
      </c>
      <c r="C8" s="267" t="s">
        <v>67</v>
      </c>
      <c r="D8" s="243"/>
      <c r="E8" s="244"/>
      <c r="F8" s="245"/>
      <c r="G8" s="246">
        <f>SUMIF(AG9:AG15,"&lt;&gt;NOR",G9:G15)</f>
        <v>0</v>
      </c>
      <c r="H8" s="240"/>
      <c r="I8" s="240">
        <f>SUM(I9:I15)</f>
        <v>0</v>
      </c>
      <c r="J8" s="240"/>
      <c r="K8" s="240">
        <f>SUM(K9:K15)</f>
        <v>0</v>
      </c>
      <c r="L8" s="240"/>
      <c r="M8" s="240">
        <f>SUM(M9:M15)</f>
        <v>0</v>
      </c>
      <c r="N8" s="239"/>
      <c r="O8" s="239">
        <f>SUM(O9:O15)</f>
        <v>0</v>
      </c>
      <c r="P8" s="239"/>
      <c r="Q8" s="239">
        <f>SUM(Q9:Q15)</f>
        <v>0</v>
      </c>
      <c r="R8" s="240"/>
      <c r="S8" s="240"/>
      <c r="T8" s="240"/>
      <c r="U8" s="240"/>
      <c r="V8" s="240">
        <f>SUM(V9:V15)</f>
        <v>2.5199999999999996</v>
      </c>
      <c r="W8" s="240"/>
      <c r="X8" s="240"/>
      <c r="Y8" s="240"/>
      <c r="AG8" t="s">
        <v>137</v>
      </c>
    </row>
    <row r="9" spans="1:60" outlineLevel="1" x14ac:dyDescent="0.25">
      <c r="A9" s="251">
        <v>1</v>
      </c>
      <c r="B9" s="252" t="s">
        <v>138</v>
      </c>
      <c r="C9" s="268" t="s">
        <v>139</v>
      </c>
      <c r="D9" s="253" t="s">
        <v>140</v>
      </c>
      <c r="E9" s="254">
        <v>0.37240000000000001</v>
      </c>
      <c r="F9" s="255"/>
      <c r="G9" s="256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15</v>
      </c>
      <c r="M9" s="233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3"/>
      <c r="S9" s="233" t="s">
        <v>141</v>
      </c>
      <c r="T9" s="233" t="s">
        <v>141</v>
      </c>
      <c r="U9" s="233">
        <v>4.7279999999999998</v>
      </c>
      <c r="V9" s="233">
        <f>ROUND(E9*U9,2)</f>
        <v>1.76</v>
      </c>
      <c r="W9" s="233"/>
      <c r="X9" s="233" t="s">
        <v>142</v>
      </c>
      <c r="Y9" s="233" t="s">
        <v>143</v>
      </c>
      <c r="Z9" s="212"/>
      <c r="AA9" s="212"/>
      <c r="AB9" s="212"/>
      <c r="AC9" s="212"/>
      <c r="AD9" s="212"/>
      <c r="AE9" s="212"/>
      <c r="AF9" s="212"/>
      <c r="AG9" s="212" t="s">
        <v>144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0.399999999999999" outlineLevel="2" x14ac:dyDescent="0.25">
      <c r="A10" s="229"/>
      <c r="B10" s="230"/>
      <c r="C10" s="269" t="s">
        <v>145</v>
      </c>
      <c r="D10" s="235"/>
      <c r="E10" s="236">
        <v>0.37240000000000001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146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57">
        <v>2</v>
      </c>
      <c r="B11" s="258" t="s">
        <v>147</v>
      </c>
      <c r="C11" s="270" t="s">
        <v>148</v>
      </c>
      <c r="D11" s="259" t="s">
        <v>140</v>
      </c>
      <c r="E11" s="260">
        <v>0.37240000000000001</v>
      </c>
      <c r="F11" s="261"/>
      <c r="G11" s="262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15</v>
      </c>
      <c r="M11" s="233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3"/>
      <c r="S11" s="233" t="s">
        <v>141</v>
      </c>
      <c r="T11" s="233" t="s">
        <v>141</v>
      </c>
      <c r="U11" s="233">
        <v>1.0999999999999999E-2</v>
      </c>
      <c r="V11" s="233">
        <f>ROUND(E11*U11,2)</f>
        <v>0</v>
      </c>
      <c r="W11" s="233"/>
      <c r="X11" s="233" t="s">
        <v>142</v>
      </c>
      <c r="Y11" s="233" t="s">
        <v>143</v>
      </c>
      <c r="Z11" s="212"/>
      <c r="AA11" s="212"/>
      <c r="AB11" s="212"/>
      <c r="AC11" s="212"/>
      <c r="AD11" s="212"/>
      <c r="AE11" s="212"/>
      <c r="AF11" s="212"/>
      <c r="AG11" s="212" t="s">
        <v>144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57">
        <v>3</v>
      </c>
      <c r="B12" s="258" t="s">
        <v>149</v>
      </c>
      <c r="C12" s="270" t="s">
        <v>150</v>
      </c>
      <c r="D12" s="259" t="s">
        <v>140</v>
      </c>
      <c r="E12" s="260">
        <v>0.37240000000000001</v>
      </c>
      <c r="F12" s="261"/>
      <c r="G12" s="262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15</v>
      </c>
      <c r="M12" s="233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3"/>
      <c r="S12" s="233" t="s">
        <v>141</v>
      </c>
      <c r="T12" s="233" t="s">
        <v>141</v>
      </c>
      <c r="U12" s="233">
        <v>0.66800000000000004</v>
      </c>
      <c r="V12" s="233">
        <f>ROUND(E12*U12,2)</f>
        <v>0.25</v>
      </c>
      <c r="W12" s="233"/>
      <c r="X12" s="233" t="s">
        <v>142</v>
      </c>
      <c r="Y12" s="233" t="s">
        <v>143</v>
      </c>
      <c r="Z12" s="212"/>
      <c r="AA12" s="212"/>
      <c r="AB12" s="212"/>
      <c r="AC12" s="212"/>
      <c r="AD12" s="212"/>
      <c r="AE12" s="212"/>
      <c r="AF12" s="212"/>
      <c r="AG12" s="212" t="s">
        <v>144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51">
        <v>4</v>
      </c>
      <c r="B13" s="252" t="s">
        <v>151</v>
      </c>
      <c r="C13" s="268" t="s">
        <v>152</v>
      </c>
      <c r="D13" s="253" t="s">
        <v>153</v>
      </c>
      <c r="E13" s="254">
        <v>5.32</v>
      </c>
      <c r="F13" s="255"/>
      <c r="G13" s="256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15</v>
      </c>
      <c r="M13" s="233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3"/>
      <c r="S13" s="233" t="s">
        <v>141</v>
      </c>
      <c r="T13" s="233" t="s">
        <v>141</v>
      </c>
      <c r="U13" s="233">
        <v>9.6000000000000002E-2</v>
      </c>
      <c r="V13" s="233">
        <f>ROUND(E13*U13,2)</f>
        <v>0.51</v>
      </c>
      <c r="W13" s="233"/>
      <c r="X13" s="233" t="s">
        <v>142</v>
      </c>
      <c r="Y13" s="233" t="s">
        <v>143</v>
      </c>
      <c r="Z13" s="212"/>
      <c r="AA13" s="212"/>
      <c r="AB13" s="212"/>
      <c r="AC13" s="212"/>
      <c r="AD13" s="212"/>
      <c r="AE13" s="212"/>
      <c r="AF13" s="212"/>
      <c r="AG13" s="212" t="s">
        <v>154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0.399999999999999" outlineLevel="2" x14ac:dyDescent="0.25">
      <c r="A14" s="229"/>
      <c r="B14" s="230"/>
      <c r="C14" s="269" t="s">
        <v>155</v>
      </c>
      <c r="D14" s="235"/>
      <c r="E14" s="236">
        <v>5.32</v>
      </c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2"/>
      <c r="AA14" s="212"/>
      <c r="AB14" s="212"/>
      <c r="AC14" s="212"/>
      <c r="AD14" s="212"/>
      <c r="AE14" s="212"/>
      <c r="AF14" s="212"/>
      <c r="AG14" s="212" t="s">
        <v>146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57">
        <v>5</v>
      </c>
      <c r="B15" s="258" t="s">
        <v>156</v>
      </c>
      <c r="C15" s="270" t="s">
        <v>157</v>
      </c>
      <c r="D15" s="259" t="s">
        <v>140</v>
      </c>
      <c r="E15" s="260">
        <v>0.37240000000000001</v>
      </c>
      <c r="F15" s="261"/>
      <c r="G15" s="262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15</v>
      </c>
      <c r="M15" s="233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3"/>
      <c r="S15" s="233" t="s">
        <v>141</v>
      </c>
      <c r="T15" s="233" t="s">
        <v>141</v>
      </c>
      <c r="U15" s="233">
        <v>0</v>
      </c>
      <c r="V15" s="233">
        <f>ROUND(E15*U15,2)</f>
        <v>0</v>
      </c>
      <c r="W15" s="233"/>
      <c r="X15" s="233" t="s">
        <v>142</v>
      </c>
      <c r="Y15" s="233" t="s">
        <v>143</v>
      </c>
      <c r="Z15" s="212"/>
      <c r="AA15" s="212"/>
      <c r="AB15" s="212"/>
      <c r="AC15" s="212"/>
      <c r="AD15" s="212"/>
      <c r="AE15" s="212"/>
      <c r="AF15" s="212"/>
      <c r="AG15" s="212" t="s">
        <v>144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5">
      <c r="A16" s="241" t="s">
        <v>136</v>
      </c>
      <c r="B16" s="242" t="s">
        <v>68</v>
      </c>
      <c r="C16" s="267" t="s">
        <v>69</v>
      </c>
      <c r="D16" s="243"/>
      <c r="E16" s="244"/>
      <c r="F16" s="245"/>
      <c r="G16" s="246">
        <f>SUMIF(AG17:AG20,"&lt;&gt;NOR",G17:G20)</f>
        <v>0</v>
      </c>
      <c r="H16" s="240"/>
      <c r="I16" s="240">
        <f>SUM(I17:I20)</f>
        <v>0</v>
      </c>
      <c r="J16" s="240"/>
      <c r="K16" s="240">
        <f>SUM(K17:K20)</f>
        <v>0</v>
      </c>
      <c r="L16" s="240"/>
      <c r="M16" s="240">
        <f>SUM(M17:M20)</f>
        <v>0</v>
      </c>
      <c r="N16" s="239"/>
      <c r="O16" s="239">
        <f>SUM(O17:O20)</f>
        <v>2.0399999999999996</v>
      </c>
      <c r="P16" s="239"/>
      <c r="Q16" s="239">
        <f>SUM(Q17:Q20)</f>
        <v>0</v>
      </c>
      <c r="R16" s="240"/>
      <c r="S16" s="240"/>
      <c r="T16" s="240"/>
      <c r="U16" s="240"/>
      <c r="V16" s="240">
        <f>SUM(V17:V20)</f>
        <v>0.79</v>
      </c>
      <c r="W16" s="240"/>
      <c r="X16" s="240"/>
      <c r="Y16" s="240"/>
      <c r="AG16" t="s">
        <v>137</v>
      </c>
    </row>
    <row r="17" spans="1:60" outlineLevel="1" x14ac:dyDescent="0.25">
      <c r="A17" s="251">
        <v>6</v>
      </c>
      <c r="B17" s="252" t="s">
        <v>158</v>
      </c>
      <c r="C17" s="268" t="s">
        <v>159</v>
      </c>
      <c r="D17" s="253" t="s">
        <v>140</v>
      </c>
      <c r="E17" s="254">
        <v>0.79800000000000004</v>
      </c>
      <c r="F17" s="255"/>
      <c r="G17" s="256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15</v>
      </c>
      <c r="M17" s="233">
        <f>G17*(1+L17/100)</f>
        <v>0</v>
      </c>
      <c r="N17" s="232">
        <v>2.5249999999999999</v>
      </c>
      <c r="O17" s="232">
        <f>ROUND(E17*N17,2)</f>
        <v>2.0099999999999998</v>
      </c>
      <c r="P17" s="232">
        <v>0</v>
      </c>
      <c r="Q17" s="232">
        <f>ROUND(E17*P17,2)</f>
        <v>0</v>
      </c>
      <c r="R17" s="233"/>
      <c r="S17" s="233" t="s">
        <v>141</v>
      </c>
      <c r="T17" s="233" t="s">
        <v>141</v>
      </c>
      <c r="U17" s="233">
        <v>0.48</v>
      </c>
      <c r="V17" s="233">
        <f>ROUND(E17*U17,2)</f>
        <v>0.38</v>
      </c>
      <c r="W17" s="233"/>
      <c r="X17" s="233" t="s">
        <v>142</v>
      </c>
      <c r="Y17" s="233" t="s">
        <v>143</v>
      </c>
      <c r="Z17" s="212"/>
      <c r="AA17" s="212"/>
      <c r="AB17" s="212"/>
      <c r="AC17" s="212"/>
      <c r="AD17" s="212"/>
      <c r="AE17" s="212"/>
      <c r="AF17" s="212"/>
      <c r="AG17" s="212" t="s">
        <v>144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0.399999999999999" outlineLevel="2" x14ac:dyDescent="0.25">
      <c r="A18" s="229"/>
      <c r="B18" s="230"/>
      <c r="C18" s="269" t="s">
        <v>160</v>
      </c>
      <c r="D18" s="235"/>
      <c r="E18" s="236">
        <v>0.79800000000000004</v>
      </c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2"/>
      <c r="AA18" s="212"/>
      <c r="AB18" s="212"/>
      <c r="AC18" s="212"/>
      <c r="AD18" s="212"/>
      <c r="AE18" s="212"/>
      <c r="AF18" s="212"/>
      <c r="AG18" s="212" t="s">
        <v>146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0.399999999999999" outlineLevel="1" x14ac:dyDescent="0.25">
      <c r="A19" s="251">
        <v>7</v>
      </c>
      <c r="B19" s="252" t="s">
        <v>161</v>
      </c>
      <c r="C19" s="268" t="s">
        <v>162</v>
      </c>
      <c r="D19" s="253" t="s">
        <v>163</v>
      </c>
      <c r="E19" s="254">
        <v>2.6919999999999999E-2</v>
      </c>
      <c r="F19" s="255"/>
      <c r="G19" s="256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15</v>
      </c>
      <c r="M19" s="233">
        <f>G19*(1+L19/100)</f>
        <v>0</v>
      </c>
      <c r="N19" s="232">
        <v>1.04548</v>
      </c>
      <c r="O19" s="232">
        <f>ROUND(E19*N19,2)</f>
        <v>0.03</v>
      </c>
      <c r="P19" s="232">
        <v>0</v>
      </c>
      <c r="Q19" s="232">
        <f>ROUND(E19*P19,2)</f>
        <v>0</v>
      </c>
      <c r="R19" s="233"/>
      <c r="S19" s="233" t="s">
        <v>141</v>
      </c>
      <c r="T19" s="233" t="s">
        <v>141</v>
      </c>
      <c r="U19" s="233">
        <v>15.231</v>
      </c>
      <c r="V19" s="233">
        <f>ROUND(E19*U19,2)</f>
        <v>0.41</v>
      </c>
      <c r="W19" s="233"/>
      <c r="X19" s="233" t="s">
        <v>142</v>
      </c>
      <c r="Y19" s="233" t="s">
        <v>143</v>
      </c>
      <c r="Z19" s="212"/>
      <c r="AA19" s="212"/>
      <c r="AB19" s="212"/>
      <c r="AC19" s="212"/>
      <c r="AD19" s="212"/>
      <c r="AE19" s="212"/>
      <c r="AF19" s="212"/>
      <c r="AG19" s="212" t="s">
        <v>144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0.399999999999999" outlineLevel="2" x14ac:dyDescent="0.25">
      <c r="A20" s="229"/>
      <c r="B20" s="230"/>
      <c r="C20" s="269" t="s">
        <v>164</v>
      </c>
      <c r="D20" s="235"/>
      <c r="E20" s="236">
        <v>2.6919999999999999E-2</v>
      </c>
      <c r="F20" s="233"/>
      <c r="G20" s="233"/>
      <c r="H20" s="233"/>
      <c r="I20" s="233"/>
      <c r="J20" s="233"/>
      <c r="K20" s="233"/>
      <c r="L20" s="233"/>
      <c r="M20" s="233"/>
      <c r="N20" s="232"/>
      <c r="O20" s="232"/>
      <c r="P20" s="232"/>
      <c r="Q20" s="232"/>
      <c r="R20" s="233"/>
      <c r="S20" s="233"/>
      <c r="T20" s="233"/>
      <c r="U20" s="233"/>
      <c r="V20" s="233"/>
      <c r="W20" s="233"/>
      <c r="X20" s="233"/>
      <c r="Y20" s="233"/>
      <c r="Z20" s="212"/>
      <c r="AA20" s="212"/>
      <c r="AB20" s="212"/>
      <c r="AC20" s="212"/>
      <c r="AD20" s="212"/>
      <c r="AE20" s="212"/>
      <c r="AF20" s="212"/>
      <c r="AG20" s="212" t="s">
        <v>146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5">
      <c r="A21" s="241" t="s">
        <v>136</v>
      </c>
      <c r="B21" s="242" t="s">
        <v>70</v>
      </c>
      <c r="C21" s="267" t="s">
        <v>71</v>
      </c>
      <c r="D21" s="243"/>
      <c r="E21" s="244"/>
      <c r="F21" s="245"/>
      <c r="G21" s="246">
        <f>SUMIF(AG22:AG41,"&lt;&gt;NOR",G22:G41)</f>
        <v>0</v>
      </c>
      <c r="H21" s="240"/>
      <c r="I21" s="240">
        <f>SUM(I22:I41)</f>
        <v>0</v>
      </c>
      <c r="J21" s="240"/>
      <c r="K21" s="240">
        <f>SUM(K22:K41)</f>
        <v>0</v>
      </c>
      <c r="L21" s="240"/>
      <c r="M21" s="240">
        <f>SUM(M22:M41)</f>
        <v>0</v>
      </c>
      <c r="N21" s="239"/>
      <c r="O21" s="239">
        <f>SUM(O22:O41)</f>
        <v>2.12</v>
      </c>
      <c r="P21" s="239"/>
      <c r="Q21" s="239">
        <f>SUM(Q22:Q41)</f>
        <v>0</v>
      </c>
      <c r="R21" s="240"/>
      <c r="S21" s="240"/>
      <c r="T21" s="240"/>
      <c r="U21" s="240"/>
      <c r="V21" s="240">
        <f>SUM(V22:V41)</f>
        <v>24.73</v>
      </c>
      <c r="W21" s="240"/>
      <c r="X21" s="240"/>
      <c r="Y21" s="240"/>
      <c r="AG21" t="s">
        <v>137</v>
      </c>
    </row>
    <row r="22" spans="1:60" ht="20.399999999999999" outlineLevel="1" x14ac:dyDescent="0.25">
      <c r="A22" s="251">
        <v>8</v>
      </c>
      <c r="B22" s="252" t="s">
        <v>165</v>
      </c>
      <c r="C22" s="268" t="s">
        <v>166</v>
      </c>
      <c r="D22" s="253" t="s">
        <v>167</v>
      </c>
      <c r="E22" s="254">
        <v>15.4</v>
      </c>
      <c r="F22" s="255"/>
      <c r="G22" s="256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15</v>
      </c>
      <c r="M22" s="233">
        <f>G22*(1+L22/100)</f>
        <v>0</v>
      </c>
      <c r="N22" s="232">
        <v>2.0500000000000002E-3</v>
      </c>
      <c r="O22" s="232">
        <f>ROUND(E22*N22,2)</f>
        <v>0.03</v>
      </c>
      <c r="P22" s="232">
        <v>0</v>
      </c>
      <c r="Q22" s="232">
        <f>ROUND(E22*P22,2)</f>
        <v>0</v>
      </c>
      <c r="R22" s="233"/>
      <c r="S22" s="233" t="s">
        <v>141</v>
      </c>
      <c r="T22" s="233" t="s">
        <v>141</v>
      </c>
      <c r="U22" s="233">
        <v>0.42599999999999999</v>
      </c>
      <c r="V22" s="233">
        <f>ROUND(E22*U22,2)</f>
        <v>6.56</v>
      </c>
      <c r="W22" s="233"/>
      <c r="X22" s="233" t="s">
        <v>142</v>
      </c>
      <c r="Y22" s="233" t="s">
        <v>143</v>
      </c>
      <c r="Z22" s="212"/>
      <c r="AA22" s="212"/>
      <c r="AB22" s="212"/>
      <c r="AC22" s="212"/>
      <c r="AD22" s="212"/>
      <c r="AE22" s="212"/>
      <c r="AF22" s="212"/>
      <c r="AG22" s="212" t="s">
        <v>144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5">
      <c r="A23" s="229"/>
      <c r="B23" s="230"/>
      <c r="C23" s="271" t="s">
        <v>168</v>
      </c>
      <c r="D23" s="263"/>
      <c r="E23" s="263"/>
      <c r="F23" s="263"/>
      <c r="G23" s="26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2"/>
      <c r="AA23" s="212"/>
      <c r="AB23" s="212"/>
      <c r="AC23" s="212"/>
      <c r="AD23" s="212"/>
      <c r="AE23" s="212"/>
      <c r="AF23" s="212"/>
      <c r="AG23" s="212" t="s">
        <v>169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5">
      <c r="A24" s="229"/>
      <c r="B24" s="230"/>
      <c r="C24" s="269" t="s">
        <v>170</v>
      </c>
      <c r="D24" s="235"/>
      <c r="E24" s="236">
        <v>15.4</v>
      </c>
      <c r="F24" s="233"/>
      <c r="G24" s="233"/>
      <c r="H24" s="233"/>
      <c r="I24" s="233"/>
      <c r="J24" s="233"/>
      <c r="K24" s="233"/>
      <c r="L24" s="233"/>
      <c r="M24" s="233"/>
      <c r="N24" s="232"/>
      <c r="O24" s="232"/>
      <c r="P24" s="232"/>
      <c r="Q24" s="232"/>
      <c r="R24" s="233"/>
      <c r="S24" s="233"/>
      <c r="T24" s="233"/>
      <c r="U24" s="233"/>
      <c r="V24" s="233"/>
      <c r="W24" s="233"/>
      <c r="X24" s="233"/>
      <c r="Y24" s="233"/>
      <c r="Z24" s="212"/>
      <c r="AA24" s="212"/>
      <c r="AB24" s="212"/>
      <c r="AC24" s="212"/>
      <c r="AD24" s="212"/>
      <c r="AE24" s="212"/>
      <c r="AF24" s="212"/>
      <c r="AG24" s="212" t="s">
        <v>146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outlineLevel="1" x14ac:dyDescent="0.25">
      <c r="A25" s="251">
        <v>9</v>
      </c>
      <c r="B25" s="252" t="s">
        <v>171</v>
      </c>
      <c r="C25" s="268" t="s">
        <v>172</v>
      </c>
      <c r="D25" s="253" t="s">
        <v>163</v>
      </c>
      <c r="E25" s="254">
        <v>0.12942999999999999</v>
      </c>
      <c r="F25" s="255"/>
      <c r="G25" s="256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15</v>
      </c>
      <c r="M25" s="233">
        <f>G25*(1+L25/100)</f>
        <v>0</v>
      </c>
      <c r="N25" s="232">
        <v>1.09954</v>
      </c>
      <c r="O25" s="232">
        <f>ROUND(E25*N25,2)</f>
        <v>0.14000000000000001</v>
      </c>
      <c r="P25" s="232">
        <v>0</v>
      </c>
      <c r="Q25" s="232">
        <f>ROUND(E25*P25,2)</f>
        <v>0</v>
      </c>
      <c r="R25" s="233"/>
      <c r="S25" s="233" t="s">
        <v>141</v>
      </c>
      <c r="T25" s="233" t="s">
        <v>141</v>
      </c>
      <c r="U25" s="233">
        <v>18.175000000000001</v>
      </c>
      <c r="V25" s="233">
        <f>ROUND(E25*U25,2)</f>
        <v>2.35</v>
      </c>
      <c r="W25" s="233"/>
      <c r="X25" s="233" t="s">
        <v>142</v>
      </c>
      <c r="Y25" s="233" t="s">
        <v>143</v>
      </c>
      <c r="Z25" s="212"/>
      <c r="AA25" s="212"/>
      <c r="AB25" s="212"/>
      <c r="AC25" s="212"/>
      <c r="AD25" s="212"/>
      <c r="AE25" s="212"/>
      <c r="AF25" s="212"/>
      <c r="AG25" s="212" t="s">
        <v>144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5">
      <c r="A26" s="229"/>
      <c r="B26" s="230"/>
      <c r="C26" s="269" t="s">
        <v>173</v>
      </c>
      <c r="D26" s="235"/>
      <c r="E26" s="236">
        <v>5.883E-2</v>
      </c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2"/>
      <c r="AA26" s="212"/>
      <c r="AB26" s="212"/>
      <c r="AC26" s="212"/>
      <c r="AD26" s="212"/>
      <c r="AE26" s="212"/>
      <c r="AF26" s="212"/>
      <c r="AG26" s="212" t="s">
        <v>146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5">
      <c r="A27" s="229"/>
      <c r="B27" s="230"/>
      <c r="C27" s="269" t="s">
        <v>174</v>
      </c>
      <c r="D27" s="235"/>
      <c r="E27" s="236">
        <v>7.0599999999999996E-2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146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51">
        <v>10</v>
      </c>
      <c r="B28" s="252" t="s">
        <v>175</v>
      </c>
      <c r="C28" s="268" t="s">
        <v>176</v>
      </c>
      <c r="D28" s="253" t="s">
        <v>153</v>
      </c>
      <c r="E28" s="254">
        <v>19.05</v>
      </c>
      <c r="F28" s="255"/>
      <c r="G28" s="256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15</v>
      </c>
      <c r="M28" s="233">
        <f>G28*(1+L28/100)</f>
        <v>0</v>
      </c>
      <c r="N28" s="232">
        <v>7.4709999999999999E-2</v>
      </c>
      <c r="O28" s="232">
        <f>ROUND(E28*N28,2)</f>
        <v>1.42</v>
      </c>
      <c r="P28" s="232">
        <v>0</v>
      </c>
      <c r="Q28" s="232">
        <f>ROUND(E28*P28,2)</f>
        <v>0</v>
      </c>
      <c r="R28" s="233"/>
      <c r="S28" s="233" t="s">
        <v>141</v>
      </c>
      <c r="T28" s="233" t="s">
        <v>141</v>
      </c>
      <c r="U28" s="233">
        <v>0.52915000000000001</v>
      </c>
      <c r="V28" s="233">
        <f>ROUND(E28*U28,2)</f>
        <v>10.08</v>
      </c>
      <c r="W28" s="233"/>
      <c r="X28" s="233" t="s">
        <v>142</v>
      </c>
      <c r="Y28" s="233" t="s">
        <v>143</v>
      </c>
      <c r="Z28" s="212"/>
      <c r="AA28" s="212"/>
      <c r="AB28" s="212"/>
      <c r="AC28" s="212"/>
      <c r="AD28" s="212"/>
      <c r="AE28" s="212"/>
      <c r="AF28" s="212"/>
      <c r="AG28" s="212" t="s">
        <v>144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5">
      <c r="A29" s="229"/>
      <c r="B29" s="230"/>
      <c r="C29" s="269" t="s">
        <v>177</v>
      </c>
      <c r="D29" s="235"/>
      <c r="E29" s="236">
        <v>23.45</v>
      </c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2"/>
      <c r="AA29" s="212"/>
      <c r="AB29" s="212"/>
      <c r="AC29" s="212"/>
      <c r="AD29" s="212"/>
      <c r="AE29" s="212"/>
      <c r="AF29" s="212"/>
      <c r="AG29" s="212" t="s">
        <v>146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5">
      <c r="A30" s="229"/>
      <c r="B30" s="230"/>
      <c r="C30" s="269" t="s">
        <v>178</v>
      </c>
      <c r="D30" s="235"/>
      <c r="E30" s="236">
        <v>-4.4000000000000004</v>
      </c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2"/>
      <c r="AA30" s="212"/>
      <c r="AB30" s="212"/>
      <c r="AC30" s="212"/>
      <c r="AD30" s="212"/>
      <c r="AE30" s="212"/>
      <c r="AF30" s="212"/>
      <c r="AG30" s="212" t="s">
        <v>146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51">
        <v>11</v>
      </c>
      <c r="B31" s="252" t="s">
        <v>179</v>
      </c>
      <c r="C31" s="268" t="s">
        <v>180</v>
      </c>
      <c r="D31" s="253" t="s">
        <v>153</v>
      </c>
      <c r="E31" s="254">
        <v>1.6085</v>
      </c>
      <c r="F31" s="255"/>
      <c r="G31" s="256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15</v>
      </c>
      <c r="M31" s="233">
        <f>G31*(1+L31/100)</f>
        <v>0</v>
      </c>
      <c r="N31" s="232">
        <v>0.17444000000000001</v>
      </c>
      <c r="O31" s="232">
        <f>ROUND(E31*N31,2)</f>
        <v>0.28000000000000003</v>
      </c>
      <c r="P31" s="232">
        <v>0</v>
      </c>
      <c r="Q31" s="232">
        <f>ROUND(E31*P31,2)</f>
        <v>0</v>
      </c>
      <c r="R31" s="233"/>
      <c r="S31" s="233" t="s">
        <v>141</v>
      </c>
      <c r="T31" s="233" t="s">
        <v>141</v>
      </c>
      <c r="U31" s="233">
        <v>1.21</v>
      </c>
      <c r="V31" s="233">
        <f>ROUND(E31*U31,2)</f>
        <v>1.95</v>
      </c>
      <c r="W31" s="233"/>
      <c r="X31" s="233" t="s">
        <v>142</v>
      </c>
      <c r="Y31" s="233" t="s">
        <v>143</v>
      </c>
      <c r="Z31" s="212"/>
      <c r="AA31" s="212"/>
      <c r="AB31" s="212"/>
      <c r="AC31" s="212"/>
      <c r="AD31" s="212"/>
      <c r="AE31" s="212"/>
      <c r="AF31" s="212"/>
      <c r="AG31" s="212" t="s">
        <v>144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5">
      <c r="A32" s="229"/>
      <c r="B32" s="230"/>
      <c r="C32" s="269" t="s">
        <v>181</v>
      </c>
      <c r="D32" s="235"/>
      <c r="E32" s="236">
        <v>0.71250000000000002</v>
      </c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2"/>
      <c r="AA32" s="212"/>
      <c r="AB32" s="212"/>
      <c r="AC32" s="212"/>
      <c r="AD32" s="212"/>
      <c r="AE32" s="212"/>
      <c r="AF32" s="212"/>
      <c r="AG32" s="212" t="s">
        <v>146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5">
      <c r="A33" s="229"/>
      <c r="B33" s="230"/>
      <c r="C33" s="269" t="s">
        <v>182</v>
      </c>
      <c r="D33" s="235"/>
      <c r="E33" s="236">
        <v>0.89600000000000002</v>
      </c>
      <c r="F33" s="233"/>
      <c r="G33" s="233"/>
      <c r="H33" s="233"/>
      <c r="I33" s="233"/>
      <c r="J33" s="233"/>
      <c r="K33" s="233"/>
      <c r="L33" s="233"/>
      <c r="M33" s="233"/>
      <c r="N33" s="232"/>
      <c r="O33" s="232"/>
      <c r="P33" s="232"/>
      <c r="Q33" s="232"/>
      <c r="R33" s="233"/>
      <c r="S33" s="233"/>
      <c r="T33" s="233"/>
      <c r="U33" s="233"/>
      <c r="V33" s="233"/>
      <c r="W33" s="233"/>
      <c r="X33" s="233"/>
      <c r="Y33" s="233"/>
      <c r="Z33" s="212"/>
      <c r="AA33" s="212"/>
      <c r="AB33" s="212"/>
      <c r="AC33" s="212"/>
      <c r="AD33" s="212"/>
      <c r="AE33" s="212"/>
      <c r="AF33" s="212"/>
      <c r="AG33" s="212" t="s">
        <v>146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51">
        <v>12</v>
      </c>
      <c r="B34" s="252" t="s">
        <v>183</v>
      </c>
      <c r="C34" s="268" t="s">
        <v>184</v>
      </c>
      <c r="D34" s="253" t="s">
        <v>153</v>
      </c>
      <c r="E34" s="254">
        <v>0.75349999999999995</v>
      </c>
      <c r="F34" s="255"/>
      <c r="G34" s="256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15</v>
      </c>
      <c r="M34" s="233">
        <f>G34*(1+L34/100)</f>
        <v>0</v>
      </c>
      <c r="N34" s="232">
        <v>5.7700000000000001E-2</v>
      </c>
      <c r="O34" s="232">
        <f>ROUND(E34*N34,2)</f>
        <v>0.04</v>
      </c>
      <c r="P34" s="232">
        <v>0</v>
      </c>
      <c r="Q34" s="232">
        <f>ROUND(E34*P34,2)</f>
        <v>0</v>
      </c>
      <c r="R34" s="233"/>
      <c r="S34" s="233" t="s">
        <v>141</v>
      </c>
      <c r="T34" s="233" t="s">
        <v>141</v>
      </c>
      <c r="U34" s="233">
        <v>0.95</v>
      </c>
      <c r="V34" s="233">
        <f>ROUND(E34*U34,2)</f>
        <v>0.72</v>
      </c>
      <c r="W34" s="233"/>
      <c r="X34" s="233" t="s">
        <v>142</v>
      </c>
      <c r="Y34" s="233" t="s">
        <v>143</v>
      </c>
      <c r="Z34" s="212"/>
      <c r="AA34" s="212"/>
      <c r="AB34" s="212"/>
      <c r="AC34" s="212"/>
      <c r="AD34" s="212"/>
      <c r="AE34" s="212"/>
      <c r="AF34" s="212"/>
      <c r="AG34" s="212" t="s">
        <v>144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5">
      <c r="A35" s="229"/>
      <c r="B35" s="230"/>
      <c r="C35" s="269" t="s">
        <v>185</v>
      </c>
      <c r="D35" s="235"/>
      <c r="E35" s="236">
        <v>0.75349999999999995</v>
      </c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2"/>
      <c r="AA35" s="212"/>
      <c r="AB35" s="212"/>
      <c r="AC35" s="212"/>
      <c r="AD35" s="212"/>
      <c r="AE35" s="212"/>
      <c r="AF35" s="212"/>
      <c r="AG35" s="212" t="s">
        <v>146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51">
        <v>13</v>
      </c>
      <c r="B36" s="252" t="s">
        <v>186</v>
      </c>
      <c r="C36" s="268" t="s">
        <v>187</v>
      </c>
      <c r="D36" s="253" t="s">
        <v>153</v>
      </c>
      <c r="E36" s="254">
        <v>0.75349999999999995</v>
      </c>
      <c r="F36" s="255"/>
      <c r="G36" s="256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15</v>
      </c>
      <c r="M36" s="233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3"/>
      <c r="S36" s="233" t="s">
        <v>141</v>
      </c>
      <c r="T36" s="233" t="s">
        <v>141</v>
      </c>
      <c r="U36" s="233">
        <v>0.37</v>
      </c>
      <c r="V36" s="233">
        <f>ROUND(E36*U36,2)</f>
        <v>0.28000000000000003</v>
      </c>
      <c r="W36" s="233"/>
      <c r="X36" s="233" t="s">
        <v>142</v>
      </c>
      <c r="Y36" s="233" t="s">
        <v>143</v>
      </c>
      <c r="Z36" s="212"/>
      <c r="AA36" s="212"/>
      <c r="AB36" s="212"/>
      <c r="AC36" s="212"/>
      <c r="AD36" s="212"/>
      <c r="AE36" s="212"/>
      <c r="AF36" s="212"/>
      <c r="AG36" s="212" t="s">
        <v>144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5">
      <c r="A37" s="229"/>
      <c r="B37" s="230"/>
      <c r="C37" s="269" t="s">
        <v>185</v>
      </c>
      <c r="D37" s="235"/>
      <c r="E37" s="236">
        <v>0.75349999999999995</v>
      </c>
      <c r="F37" s="233"/>
      <c r="G37" s="233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33"/>
      <c r="Z37" s="212"/>
      <c r="AA37" s="212"/>
      <c r="AB37" s="212"/>
      <c r="AC37" s="212"/>
      <c r="AD37" s="212"/>
      <c r="AE37" s="212"/>
      <c r="AF37" s="212"/>
      <c r="AG37" s="212" t="s">
        <v>146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51">
        <v>14</v>
      </c>
      <c r="B38" s="252" t="s">
        <v>188</v>
      </c>
      <c r="C38" s="268" t="s">
        <v>189</v>
      </c>
      <c r="D38" s="253" t="s">
        <v>140</v>
      </c>
      <c r="E38" s="254">
        <v>0.1167</v>
      </c>
      <c r="F38" s="255"/>
      <c r="G38" s="256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15</v>
      </c>
      <c r="M38" s="233">
        <f>G38*(1+L38/100)</f>
        <v>0</v>
      </c>
      <c r="N38" s="232">
        <v>1.8196000000000001</v>
      </c>
      <c r="O38" s="232">
        <f>ROUND(E38*N38,2)</f>
        <v>0.21</v>
      </c>
      <c r="P38" s="232">
        <v>0</v>
      </c>
      <c r="Q38" s="232">
        <f>ROUND(E38*P38,2)</f>
        <v>0</v>
      </c>
      <c r="R38" s="233"/>
      <c r="S38" s="233" t="s">
        <v>190</v>
      </c>
      <c r="T38" s="233" t="s">
        <v>141</v>
      </c>
      <c r="U38" s="233">
        <v>6.77</v>
      </c>
      <c r="V38" s="233">
        <f>ROUND(E38*U38,2)</f>
        <v>0.79</v>
      </c>
      <c r="W38" s="233"/>
      <c r="X38" s="233" t="s">
        <v>142</v>
      </c>
      <c r="Y38" s="233" t="s">
        <v>143</v>
      </c>
      <c r="Z38" s="212"/>
      <c r="AA38" s="212"/>
      <c r="AB38" s="212"/>
      <c r="AC38" s="212"/>
      <c r="AD38" s="212"/>
      <c r="AE38" s="212"/>
      <c r="AF38" s="212"/>
      <c r="AG38" s="212" t="s">
        <v>144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5">
      <c r="A39" s="229"/>
      <c r="B39" s="230"/>
      <c r="C39" s="269" t="s">
        <v>191</v>
      </c>
      <c r="D39" s="235"/>
      <c r="E39" s="236">
        <v>4.9500000000000002E-2</v>
      </c>
      <c r="F39" s="233"/>
      <c r="G39" s="233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2"/>
      <c r="AA39" s="212"/>
      <c r="AB39" s="212"/>
      <c r="AC39" s="212"/>
      <c r="AD39" s="212"/>
      <c r="AE39" s="212"/>
      <c r="AF39" s="212"/>
      <c r="AG39" s="212" t="s">
        <v>146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5">
      <c r="A40" s="229"/>
      <c r="B40" s="230"/>
      <c r="C40" s="269" t="s">
        <v>192</v>
      </c>
      <c r="D40" s="235"/>
      <c r="E40" s="236">
        <v>6.7199999999999996E-2</v>
      </c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2"/>
      <c r="AA40" s="212"/>
      <c r="AB40" s="212"/>
      <c r="AC40" s="212"/>
      <c r="AD40" s="212"/>
      <c r="AE40" s="212"/>
      <c r="AF40" s="212"/>
      <c r="AG40" s="212" t="s">
        <v>146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57">
        <v>15</v>
      </c>
      <c r="B41" s="258" t="s">
        <v>193</v>
      </c>
      <c r="C41" s="270" t="s">
        <v>194</v>
      </c>
      <c r="D41" s="259" t="s">
        <v>195</v>
      </c>
      <c r="E41" s="260">
        <v>2</v>
      </c>
      <c r="F41" s="261"/>
      <c r="G41" s="262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15</v>
      </c>
      <c r="M41" s="233">
        <f>G41*(1+L41/100)</f>
        <v>0</v>
      </c>
      <c r="N41" s="232">
        <v>0</v>
      </c>
      <c r="O41" s="232">
        <f>ROUND(E41*N41,2)</f>
        <v>0</v>
      </c>
      <c r="P41" s="232">
        <v>0</v>
      </c>
      <c r="Q41" s="232">
        <f>ROUND(E41*P41,2)</f>
        <v>0</v>
      </c>
      <c r="R41" s="233"/>
      <c r="S41" s="233" t="s">
        <v>190</v>
      </c>
      <c r="T41" s="233" t="s">
        <v>196</v>
      </c>
      <c r="U41" s="233">
        <v>1</v>
      </c>
      <c r="V41" s="233">
        <f>ROUND(E41*U41,2)</f>
        <v>2</v>
      </c>
      <c r="W41" s="233"/>
      <c r="X41" s="233" t="s">
        <v>197</v>
      </c>
      <c r="Y41" s="233" t="s">
        <v>143</v>
      </c>
      <c r="Z41" s="212"/>
      <c r="AA41" s="212"/>
      <c r="AB41" s="212"/>
      <c r="AC41" s="212"/>
      <c r="AD41" s="212"/>
      <c r="AE41" s="212"/>
      <c r="AF41" s="212"/>
      <c r="AG41" s="212" t="s">
        <v>198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5">
      <c r="A42" s="215" t="s">
        <v>136</v>
      </c>
      <c r="B42" s="216" t="s">
        <v>72</v>
      </c>
      <c r="C42" s="272" t="s">
        <v>73</v>
      </c>
      <c r="D42" s="247"/>
      <c r="E42" s="248"/>
      <c r="F42" s="249"/>
      <c r="G42" s="250">
        <f>SUMIF(AG43:AG74,"&lt;&gt;NOR",G43:G74)</f>
        <v>0</v>
      </c>
      <c r="H42" s="240"/>
      <c r="I42" s="240">
        <f>SUM(I43:I74)</f>
        <v>0</v>
      </c>
      <c r="J42" s="240"/>
      <c r="K42" s="240">
        <f>SUM(K43:K74)</f>
        <v>0</v>
      </c>
      <c r="L42" s="240"/>
      <c r="M42" s="240">
        <f>SUM(M43:M74)</f>
        <v>0</v>
      </c>
      <c r="N42" s="239"/>
      <c r="O42" s="239">
        <f>SUM(O43:O74)</f>
        <v>0</v>
      </c>
      <c r="P42" s="239"/>
      <c r="Q42" s="239">
        <f>SUM(Q43:Q74)</f>
        <v>0</v>
      </c>
      <c r="R42" s="240"/>
      <c r="S42" s="240"/>
      <c r="T42" s="240"/>
      <c r="U42" s="240"/>
      <c r="V42" s="240">
        <f>SUM(V43:V74)</f>
        <v>0</v>
      </c>
      <c r="W42" s="240"/>
      <c r="X42" s="240"/>
      <c r="Y42" s="240"/>
      <c r="AG42" t="s">
        <v>137</v>
      </c>
    </row>
    <row r="43" spans="1:60" outlineLevel="1" x14ac:dyDescent="0.25">
      <c r="A43" s="229"/>
      <c r="B43" s="230"/>
      <c r="C43" s="271" t="s">
        <v>199</v>
      </c>
      <c r="D43" s="263"/>
      <c r="E43" s="263"/>
      <c r="F43" s="263"/>
      <c r="G43" s="26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169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5">
      <c r="A44" s="229"/>
      <c r="B44" s="230"/>
      <c r="C44" s="273" t="s">
        <v>200</v>
      </c>
      <c r="D44" s="264"/>
      <c r="E44" s="264"/>
      <c r="F44" s="264"/>
      <c r="G44" s="264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169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5">
      <c r="A45" s="229"/>
      <c r="B45" s="230"/>
      <c r="C45" s="273" t="s">
        <v>201</v>
      </c>
      <c r="D45" s="264"/>
      <c r="E45" s="264"/>
      <c r="F45" s="264"/>
      <c r="G45" s="264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2"/>
      <c r="AA45" s="212"/>
      <c r="AB45" s="212"/>
      <c r="AC45" s="212"/>
      <c r="AD45" s="212"/>
      <c r="AE45" s="212"/>
      <c r="AF45" s="212"/>
      <c r="AG45" s="212" t="s">
        <v>169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5">
      <c r="A46" s="229"/>
      <c r="B46" s="230"/>
      <c r="C46" s="273" t="s">
        <v>202</v>
      </c>
      <c r="D46" s="264"/>
      <c r="E46" s="264"/>
      <c r="F46" s="264"/>
      <c r="G46" s="264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169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30.6" outlineLevel="1" x14ac:dyDescent="0.25">
      <c r="A47" s="251">
        <v>16</v>
      </c>
      <c r="B47" s="252" t="s">
        <v>203</v>
      </c>
      <c r="C47" s="268" t="s">
        <v>204</v>
      </c>
      <c r="D47" s="253" t="s">
        <v>153</v>
      </c>
      <c r="E47" s="254">
        <v>37</v>
      </c>
      <c r="F47" s="255"/>
      <c r="G47" s="256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15</v>
      </c>
      <c r="M47" s="233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3"/>
      <c r="S47" s="233" t="s">
        <v>190</v>
      </c>
      <c r="T47" s="233" t="s">
        <v>196</v>
      </c>
      <c r="U47" s="233">
        <v>0</v>
      </c>
      <c r="V47" s="233">
        <f>ROUND(E47*U47,2)</f>
        <v>0</v>
      </c>
      <c r="W47" s="233"/>
      <c r="X47" s="233" t="s">
        <v>142</v>
      </c>
      <c r="Y47" s="233" t="s">
        <v>143</v>
      </c>
      <c r="Z47" s="212"/>
      <c r="AA47" s="212"/>
      <c r="AB47" s="212"/>
      <c r="AC47" s="212"/>
      <c r="AD47" s="212"/>
      <c r="AE47" s="212"/>
      <c r="AF47" s="212"/>
      <c r="AG47" s="212" t="s">
        <v>144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5">
      <c r="A48" s="229"/>
      <c r="B48" s="230"/>
      <c r="C48" s="271" t="s">
        <v>205</v>
      </c>
      <c r="D48" s="263"/>
      <c r="E48" s="263"/>
      <c r="F48" s="263"/>
      <c r="G48" s="263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169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5">
      <c r="A49" s="229"/>
      <c r="B49" s="230"/>
      <c r="C49" s="273" t="s">
        <v>206</v>
      </c>
      <c r="D49" s="264"/>
      <c r="E49" s="264"/>
      <c r="F49" s="264"/>
      <c r="G49" s="264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2"/>
      <c r="AA49" s="212"/>
      <c r="AB49" s="212"/>
      <c r="AC49" s="212"/>
      <c r="AD49" s="212"/>
      <c r="AE49" s="212"/>
      <c r="AF49" s="212"/>
      <c r="AG49" s="212" t="s">
        <v>169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5">
      <c r="A50" s="229"/>
      <c r="B50" s="230"/>
      <c r="C50" s="273" t="s">
        <v>207</v>
      </c>
      <c r="D50" s="264"/>
      <c r="E50" s="264"/>
      <c r="F50" s="264"/>
      <c r="G50" s="264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2"/>
      <c r="AA50" s="212"/>
      <c r="AB50" s="212"/>
      <c r="AC50" s="212"/>
      <c r="AD50" s="212"/>
      <c r="AE50" s="212"/>
      <c r="AF50" s="212"/>
      <c r="AG50" s="212" t="s">
        <v>169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0.399999999999999" outlineLevel="1" x14ac:dyDescent="0.25">
      <c r="A51" s="251">
        <v>17</v>
      </c>
      <c r="B51" s="252" t="s">
        <v>208</v>
      </c>
      <c r="C51" s="268" t="s">
        <v>209</v>
      </c>
      <c r="D51" s="253" t="s">
        <v>153</v>
      </c>
      <c r="E51" s="254">
        <v>48</v>
      </c>
      <c r="F51" s="255"/>
      <c r="G51" s="256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15</v>
      </c>
      <c r="M51" s="233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3"/>
      <c r="S51" s="233" t="s">
        <v>190</v>
      </c>
      <c r="T51" s="233" t="s">
        <v>196</v>
      </c>
      <c r="U51" s="233">
        <v>0</v>
      </c>
      <c r="V51" s="233">
        <f>ROUND(E51*U51,2)</f>
        <v>0</v>
      </c>
      <c r="W51" s="233"/>
      <c r="X51" s="233" t="s">
        <v>142</v>
      </c>
      <c r="Y51" s="233" t="s">
        <v>143</v>
      </c>
      <c r="Z51" s="212"/>
      <c r="AA51" s="212"/>
      <c r="AB51" s="212"/>
      <c r="AC51" s="212"/>
      <c r="AD51" s="212"/>
      <c r="AE51" s="212"/>
      <c r="AF51" s="212"/>
      <c r="AG51" s="212" t="s">
        <v>144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5">
      <c r="A52" s="229"/>
      <c r="B52" s="230"/>
      <c r="C52" s="271" t="s">
        <v>210</v>
      </c>
      <c r="D52" s="263"/>
      <c r="E52" s="263"/>
      <c r="F52" s="263"/>
      <c r="G52" s="26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169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5">
      <c r="A53" s="229"/>
      <c r="B53" s="230"/>
      <c r="C53" s="273" t="s">
        <v>211</v>
      </c>
      <c r="D53" s="264"/>
      <c r="E53" s="264"/>
      <c r="F53" s="264"/>
      <c r="G53" s="264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169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0.399999999999999" outlineLevel="1" x14ac:dyDescent="0.25">
      <c r="A54" s="251">
        <v>18</v>
      </c>
      <c r="B54" s="252" t="s">
        <v>212</v>
      </c>
      <c r="C54" s="268" t="s">
        <v>213</v>
      </c>
      <c r="D54" s="253" t="s">
        <v>153</v>
      </c>
      <c r="E54" s="254">
        <v>106</v>
      </c>
      <c r="F54" s="255"/>
      <c r="G54" s="256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15</v>
      </c>
      <c r="M54" s="233">
        <f>G54*(1+L54/100)</f>
        <v>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3"/>
      <c r="S54" s="233" t="s">
        <v>190</v>
      </c>
      <c r="T54" s="233" t="s">
        <v>196</v>
      </c>
      <c r="U54" s="233">
        <v>0</v>
      </c>
      <c r="V54" s="233">
        <f>ROUND(E54*U54,2)</f>
        <v>0</v>
      </c>
      <c r="W54" s="233"/>
      <c r="X54" s="233" t="s">
        <v>142</v>
      </c>
      <c r="Y54" s="233" t="s">
        <v>143</v>
      </c>
      <c r="Z54" s="212"/>
      <c r="AA54" s="212"/>
      <c r="AB54" s="212"/>
      <c r="AC54" s="212"/>
      <c r="AD54" s="212"/>
      <c r="AE54" s="212"/>
      <c r="AF54" s="212"/>
      <c r="AG54" s="212" t="s">
        <v>144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5">
      <c r="A55" s="229"/>
      <c r="B55" s="230"/>
      <c r="C55" s="271" t="s">
        <v>214</v>
      </c>
      <c r="D55" s="263"/>
      <c r="E55" s="263"/>
      <c r="F55" s="263"/>
      <c r="G55" s="263"/>
      <c r="H55" s="233"/>
      <c r="I55" s="233"/>
      <c r="J55" s="233"/>
      <c r="K55" s="233"/>
      <c r="L55" s="233"/>
      <c r="M55" s="233"/>
      <c r="N55" s="232"/>
      <c r="O55" s="232"/>
      <c r="P55" s="232"/>
      <c r="Q55" s="232"/>
      <c r="R55" s="233"/>
      <c r="S55" s="233"/>
      <c r="T55" s="233"/>
      <c r="U55" s="233"/>
      <c r="V55" s="233"/>
      <c r="W55" s="233"/>
      <c r="X55" s="233"/>
      <c r="Y55" s="233"/>
      <c r="Z55" s="212"/>
      <c r="AA55" s="212"/>
      <c r="AB55" s="212"/>
      <c r="AC55" s="212"/>
      <c r="AD55" s="212"/>
      <c r="AE55" s="212"/>
      <c r="AF55" s="212"/>
      <c r="AG55" s="212" t="s">
        <v>169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5">
      <c r="A56" s="229"/>
      <c r="B56" s="230"/>
      <c r="C56" s="273" t="s">
        <v>215</v>
      </c>
      <c r="D56" s="264"/>
      <c r="E56" s="264"/>
      <c r="F56" s="264"/>
      <c r="G56" s="264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169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5">
      <c r="A57" s="229"/>
      <c r="B57" s="230"/>
      <c r="C57" s="269" t="s">
        <v>216</v>
      </c>
      <c r="D57" s="235"/>
      <c r="E57" s="236">
        <v>106</v>
      </c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146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0.399999999999999" outlineLevel="1" x14ac:dyDescent="0.25">
      <c r="A58" s="251">
        <v>19</v>
      </c>
      <c r="B58" s="252" t="s">
        <v>217</v>
      </c>
      <c r="C58" s="268" t="s">
        <v>218</v>
      </c>
      <c r="D58" s="253" t="s">
        <v>153</v>
      </c>
      <c r="E58" s="254">
        <v>154</v>
      </c>
      <c r="F58" s="255"/>
      <c r="G58" s="256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15</v>
      </c>
      <c r="M58" s="233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3"/>
      <c r="S58" s="233" t="s">
        <v>190</v>
      </c>
      <c r="T58" s="233" t="s">
        <v>196</v>
      </c>
      <c r="U58" s="233">
        <v>0</v>
      </c>
      <c r="V58" s="233">
        <f>ROUND(E58*U58,2)</f>
        <v>0</v>
      </c>
      <c r="W58" s="233"/>
      <c r="X58" s="233" t="s">
        <v>142</v>
      </c>
      <c r="Y58" s="233" t="s">
        <v>143</v>
      </c>
      <c r="Z58" s="212"/>
      <c r="AA58" s="212"/>
      <c r="AB58" s="212"/>
      <c r="AC58" s="212"/>
      <c r="AD58" s="212"/>
      <c r="AE58" s="212"/>
      <c r="AF58" s="212"/>
      <c r="AG58" s="212" t="s">
        <v>144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5">
      <c r="A59" s="229"/>
      <c r="B59" s="230"/>
      <c r="C59" s="271" t="s">
        <v>219</v>
      </c>
      <c r="D59" s="263"/>
      <c r="E59" s="263"/>
      <c r="F59" s="263"/>
      <c r="G59" s="263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169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65" t="str">
        <f>C59</f>
        <v>Vyrovnávací omítka pod sanační omítky pro vlhké a zasolené zdivo při renovaci historických a památkových</v>
      </c>
      <c r="BB59" s="212"/>
      <c r="BC59" s="212"/>
      <c r="BD59" s="212"/>
      <c r="BE59" s="212"/>
      <c r="BF59" s="212"/>
      <c r="BG59" s="212"/>
      <c r="BH59" s="212"/>
    </row>
    <row r="60" spans="1:60" outlineLevel="3" x14ac:dyDescent="0.25">
      <c r="A60" s="229"/>
      <c r="B60" s="230"/>
      <c r="C60" s="273" t="s">
        <v>220</v>
      </c>
      <c r="D60" s="264"/>
      <c r="E60" s="264"/>
      <c r="F60" s="264"/>
      <c r="G60" s="264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169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5">
      <c r="A61" s="229"/>
      <c r="B61" s="230"/>
      <c r="C61" s="273" t="s">
        <v>221</v>
      </c>
      <c r="D61" s="264"/>
      <c r="E61" s="264"/>
      <c r="F61" s="264"/>
      <c r="G61" s="264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169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5">
      <c r="A62" s="229"/>
      <c r="B62" s="230"/>
      <c r="C62" s="269" t="s">
        <v>222</v>
      </c>
      <c r="D62" s="235"/>
      <c r="E62" s="236">
        <v>154</v>
      </c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146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51">
        <v>20</v>
      </c>
      <c r="B63" s="252" t="s">
        <v>223</v>
      </c>
      <c r="C63" s="268" t="s">
        <v>224</v>
      </c>
      <c r="D63" s="253" t="s">
        <v>153</v>
      </c>
      <c r="E63" s="254">
        <v>106</v>
      </c>
      <c r="F63" s="255"/>
      <c r="G63" s="256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15</v>
      </c>
      <c r="M63" s="233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3"/>
      <c r="S63" s="233" t="s">
        <v>190</v>
      </c>
      <c r="T63" s="233" t="s">
        <v>196</v>
      </c>
      <c r="U63" s="233">
        <v>0</v>
      </c>
      <c r="V63" s="233">
        <f>ROUND(E63*U63,2)</f>
        <v>0</v>
      </c>
      <c r="W63" s="233"/>
      <c r="X63" s="233" t="s">
        <v>142</v>
      </c>
      <c r="Y63" s="233" t="s">
        <v>143</v>
      </c>
      <c r="Z63" s="212"/>
      <c r="AA63" s="212"/>
      <c r="AB63" s="212"/>
      <c r="AC63" s="212"/>
      <c r="AD63" s="212"/>
      <c r="AE63" s="212"/>
      <c r="AF63" s="212"/>
      <c r="AG63" s="212" t="s">
        <v>144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5">
      <c r="A64" s="229"/>
      <c r="B64" s="230"/>
      <c r="C64" s="271" t="s">
        <v>225</v>
      </c>
      <c r="D64" s="263"/>
      <c r="E64" s="263"/>
      <c r="F64" s="263"/>
      <c r="G64" s="26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169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65" t="str">
        <f>C64</f>
        <v>Sanační omítka pro vlhké a zasolené zdivo při renovaci historických budov a památkových objektů s nízkým</v>
      </c>
      <c r="BB64" s="212"/>
      <c r="BC64" s="212"/>
      <c r="BD64" s="212"/>
      <c r="BE64" s="212"/>
      <c r="BF64" s="212"/>
      <c r="BG64" s="212"/>
      <c r="BH64" s="212"/>
    </row>
    <row r="65" spans="1:60" outlineLevel="3" x14ac:dyDescent="0.25">
      <c r="A65" s="229"/>
      <c r="B65" s="230"/>
      <c r="C65" s="273" t="s">
        <v>226</v>
      </c>
      <c r="D65" s="264"/>
      <c r="E65" s="264"/>
      <c r="F65" s="264"/>
      <c r="G65" s="264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169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5">
      <c r="A66" s="229"/>
      <c r="B66" s="230"/>
      <c r="C66" s="273" t="s">
        <v>227</v>
      </c>
      <c r="D66" s="264"/>
      <c r="E66" s="264"/>
      <c r="F66" s="264"/>
      <c r="G66" s="264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169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0.399999999999999" outlineLevel="1" x14ac:dyDescent="0.25">
      <c r="A67" s="251">
        <v>21</v>
      </c>
      <c r="B67" s="252" t="s">
        <v>228</v>
      </c>
      <c r="C67" s="268" t="s">
        <v>229</v>
      </c>
      <c r="D67" s="253" t="s">
        <v>153</v>
      </c>
      <c r="E67" s="254">
        <v>106</v>
      </c>
      <c r="F67" s="255"/>
      <c r="G67" s="256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15</v>
      </c>
      <c r="M67" s="233">
        <f>G67*(1+L67/100)</f>
        <v>0</v>
      </c>
      <c r="N67" s="232">
        <v>0</v>
      </c>
      <c r="O67" s="232">
        <f>ROUND(E67*N67,2)</f>
        <v>0</v>
      </c>
      <c r="P67" s="232">
        <v>0</v>
      </c>
      <c r="Q67" s="232">
        <f>ROUND(E67*P67,2)</f>
        <v>0</v>
      </c>
      <c r="R67" s="233"/>
      <c r="S67" s="233" t="s">
        <v>190</v>
      </c>
      <c r="T67" s="233" t="s">
        <v>196</v>
      </c>
      <c r="U67" s="233">
        <v>0</v>
      </c>
      <c r="V67" s="233">
        <f>ROUND(E67*U67,2)</f>
        <v>0</v>
      </c>
      <c r="W67" s="233"/>
      <c r="X67" s="233" t="s">
        <v>142</v>
      </c>
      <c r="Y67" s="233" t="s">
        <v>143</v>
      </c>
      <c r="Z67" s="212"/>
      <c r="AA67" s="212"/>
      <c r="AB67" s="212"/>
      <c r="AC67" s="212"/>
      <c r="AD67" s="212"/>
      <c r="AE67" s="212"/>
      <c r="AF67" s="212"/>
      <c r="AG67" s="212" t="s">
        <v>144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1" outlineLevel="2" x14ac:dyDescent="0.25">
      <c r="A68" s="229"/>
      <c r="B68" s="230"/>
      <c r="C68" s="271" t="s">
        <v>230</v>
      </c>
      <c r="D68" s="263"/>
      <c r="E68" s="263"/>
      <c r="F68" s="263"/>
      <c r="G68" s="263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169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65" t="str">
        <f>C68</f>
        <v>Vápenná štuková omítka pro aplikaci na omítky sanačního systému pro vlhké a zasolené zdivo, nízký difuzní odpor</v>
      </c>
      <c r="BB68" s="212"/>
      <c r="BC68" s="212"/>
      <c r="BD68" s="212"/>
      <c r="BE68" s="212"/>
      <c r="BF68" s="212"/>
      <c r="BG68" s="212"/>
      <c r="BH68" s="212"/>
    </row>
    <row r="69" spans="1:60" outlineLevel="3" x14ac:dyDescent="0.25">
      <c r="A69" s="229"/>
      <c r="B69" s="230"/>
      <c r="C69" s="273" t="s">
        <v>231</v>
      </c>
      <c r="D69" s="264"/>
      <c r="E69" s="264"/>
      <c r="F69" s="264"/>
      <c r="G69" s="264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169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0.399999999999999" outlineLevel="1" x14ac:dyDescent="0.25">
      <c r="A70" s="251">
        <v>22</v>
      </c>
      <c r="B70" s="252" t="s">
        <v>232</v>
      </c>
      <c r="C70" s="268" t="s">
        <v>233</v>
      </c>
      <c r="D70" s="253" t="s">
        <v>153</v>
      </c>
      <c r="E70" s="254">
        <v>226</v>
      </c>
      <c r="F70" s="255"/>
      <c r="G70" s="256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15</v>
      </c>
      <c r="M70" s="233">
        <f>G70*(1+L70/100)</f>
        <v>0</v>
      </c>
      <c r="N70" s="232">
        <v>0</v>
      </c>
      <c r="O70" s="232">
        <f>ROUND(E70*N70,2)</f>
        <v>0</v>
      </c>
      <c r="P70" s="232">
        <v>0</v>
      </c>
      <c r="Q70" s="232">
        <f>ROUND(E70*P70,2)</f>
        <v>0</v>
      </c>
      <c r="R70" s="233"/>
      <c r="S70" s="233" t="s">
        <v>190</v>
      </c>
      <c r="T70" s="233" t="s">
        <v>196</v>
      </c>
      <c r="U70" s="233">
        <v>0</v>
      </c>
      <c r="V70" s="233">
        <f>ROUND(E70*U70,2)</f>
        <v>0</v>
      </c>
      <c r="W70" s="233"/>
      <c r="X70" s="233" t="s">
        <v>142</v>
      </c>
      <c r="Y70" s="233" t="s">
        <v>143</v>
      </c>
      <c r="Z70" s="212"/>
      <c r="AA70" s="212"/>
      <c r="AB70" s="212"/>
      <c r="AC70" s="212"/>
      <c r="AD70" s="212"/>
      <c r="AE70" s="212"/>
      <c r="AF70" s="212"/>
      <c r="AG70" s="212" t="s">
        <v>144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5">
      <c r="A71" s="229"/>
      <c r="B71" s="230"/>
      <c r="C71" s="271" t="s">
        <v>234</v>
      </c>
      <c r="D71" s="263"/>
      <c r="E71" s="263"/>
      <c r="F71" s="263"/>
      <c r="G71" s="263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2"/>
      <c r="AA71" s="212"/>
      <c r="AB71" s="212"/>
      <c r="AC71" s="212"/>
      <c r="AD71" s="212"/>
      <c r="AE71" s="212"/>
      <c r="AF71" s="212"/>
      <c r="AG71" s="212" t="s">
        <v>169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5">
      <c r="A72" s="229"/>
      <c r="B72" s="230"/>
      <c r="C72" s="273" t="s">
        <v>235</v>
      </c>
      <c r="D72" s="264"/>
      <c r="E72" s="264"/>
      <c r="F72" s="264"/>
      <c r="G72" s="264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169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65" t="str">
        <f>C72</f>
        <v>- vysoce paropropustná interiérová barva pro systémy sanačních omítek, bez rozpouštědel a změkčovadel,</v>
      </c>
      <c r="BB72" s="212"/>
      <c r="BC72" s="212"/>
      <c r="BD72" s="212"/>
      <c r="BE72" s="212"/>
      <c r="BF72" s="212"/>
      <c r="BG72" s="212"/>
      <c r="BH72" s="212"/>
    </row>
    <row r="73" spans="1:60" outlineLevel="3" x14ac:dyDescent="0.25">
      <c r="A73" s="229"/>
      <c r="B73" s="230"/>
      <c r="C73" s="273" t="s">
        <v>236</v>
      </c>
      <c r="D73" s="264"/>
      <c r="E73" s="264"/>
      <c r="F73" s="264"/>
      <c r="G73" s="264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169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5">
      <c r="A74" s="229"/>
      <c r="B74" s="230"/>
      <c r="C74" s="273" t="s">
        <v>237</v>
      </c>
      <c r="D74" s="264"/>
      <c r="E74" s="264"/>
      <c r="F74" s="264"/>
      <c r="G74" s="264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169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x14ac:dyDescent="0.25">
      <c r="A75" s="241" t="s">
        <v>136</v>
      </c>
      <c r="B75" s="242" t="s">
        <v>74</v>
      </c>
      <c r="C75" s="267" t="s">
        <v>75</v>
      </c>
      <c r="D75" s="243"/>
      <c r="E75" s="244"/>
      <c r="F75" s="245"/>
      <c r="G75" s="246">
        <f>SUMIF(AG76:AG106,"&lt;&gt;NOR",G76:G106)</f>
        <v>0</v>
      </c>
      <c r="H75" s="240"/>
      <c r="I75" s="240">
        <f>SUM(I76:I106)</f>
        <v>0</v>
      </c>
      <c r="J75" s="240"/>
      <c r="K75" s="240">
        <f>SUM(K76:K106)</f>
        <v>0</v>
      </c>
      <c r="L75" s="240"/>
      <c r="M75" s="240">
        <f>SUM(M76:M106)</f>
        <v>0</v>
      </c>
      <c r="N75" s="239"/>
      <c r="O75" s="239">
        <f>SUM(O76:O106)</f>
        <v>5.22</v>
      </c>
      <c r="P75" s="239"/>
      <c r="Q75" s="239">
        <f>SUM(Q76:Q106)</f>
        <v>0</v>
      </c>
      <c r="R75" s="240"/>
      <c r="S75" s="240"/>
      <c r="T75" s="240"/>
      <c r="U75" s="240"/>
      <c r="V75" s="240">
        <f>SUM(V76:V106)</f>
        <v>118.58</v>
      </c>
      <c r="W75" s="240"/>
      <c r="X75" s="240"/>
      <c r="Y75" s="240"/>
      <c r="AG75" t="s">
        <v>137</v>
      </c>
    </row>
    <row r="76" spans="1:60" ht="20.399999999999999" outlineLevel="1" x14ac:dyDescent="0.25">
      <c r="A76" s="251">
        <v>23</v>
      </c>
      <c r="B76" s="252" t="s">
        <v>238</v>
      </c>
      <c r="C76" s="268" t="s">
        <v>239</v>
      </c>
      <c r="D76" s="253" t="s">
        <v>153</v>
      </c>
      <c r="E76" s="254">
        <v>32.700000000000003</v>
      </c>
      <c r="F76" s="255"/>
      <c r="G76" s="256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15</v>
      </c>
      <c r="M76" s="233">
        <f>G76*(1+L76/100)</f>
        <v>0</v>
      </c>
      <c r="N76" s="232">
        <v>2.5000000000000001E-3</v>
      </c>
      <c r="O76" s="232">
        <f>ROUND(E76*N76,2)</f>
        <v>0.08</v>
      </c>
      <c r="P76" s="232">
        <v>0</v>
      </c>
      <c r="Q76" s="232">
        <f>ROUND(E76*P76,2)</f>
        <v>0</v>
      </c>
      <c r="R76" s="233"/>
      <c r="S76" s="233" t="s">
        <v>141</v>
      </c>
      <c r="T76" s="233" t="s">
        <v>141</v>
      </c>
      <c r="U76" s="233">
        <v>0.24</v>
      </c>
      <c r="V76" s="233">
        <f>ROUND(E76*U76,2)</f>
        <v>7.85</v>
      </c>
      <c r="W76" s="233"/>
      <c r="X76" s="233" t="s">
        <v>142</v>
      </c>
      <c r="Y76" s="233" t="s">
        <v>143</v>
      </c>
      <c r="Z76" s="212"/>
      <c r="AA76" s="212"/>
      <c r="AB76" s="212"/>
      <c r="AC76" s="212"/>
      <c r="AD76" s="212"/>
      <c r="AE76" s="212"/>
      <c r="AF76" s="212"/>
      <c r="AG76" s="212" t="s">
        <v>144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0.399999999999999" outlineLevel="2" x14ac:dyDescent="0.25">
      <c r="A77" s="229"/>
      <c r="B77" s="230"/>
      <c r="C77" s="269" t="s">
        <v>240</v>
      </c>
      <c r="D77" s="235"/>
      <c r="E77" s="236">
        <v>46.9</v>
      </c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146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5">
      <c r="A78" s="229"/>
      <c r="B78" s="230"/>
      <c r="C78" s="269" t="s">
        <v>241</v>
      </c>
      <c r="D78" s="235"/>
      <c r="E78" s="236">
        <v>-14.2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146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51">
        <v>24</v>
      </c>
      <c r="B79" s="252" t="s">
        <v>242</v>
      </c>
      <c r="C79" s="268" t="s">
        <v>243</v>
      </c>
      <c r="D79" s="253" t="s">
        <v>153</v>
      </c>
      <c r="E79" s="254">
        <v>6.6485000000000003</v>
      </c>
      <c r="F79" s="255"/>
      <c r="G79" s="256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15</v>
      </c>
      <c r="M79" s="233">
        <f>G79*(1+L79/100)</f>
        <v>0</v>
      </c>
      <c r="N79" s="232">
        <v>4.0000000000000003E-5</v>
      </c>
      <c r="O79" s="232">
        <f>ROUND(E79*N79,2)</f>
        <v>0</v>
      </c>
      <c r="P79" s="232">
        <v>0</v>
      </c>
      <c r="Q79" s="232">
        <f>ROUND(E79*P79,2)</f>
        <v>0</v>
      </c>
      <c r="R79" s="233"/>
      <c r="S79" s="233" t="s">
        <v>141</v>
      </c>
      <c r="T79" s="233" t="s">
        <v>141</v>
      </c>
      <c r="U79" s="233">
        <v>7.8E-2</v>
      </c>
      <c r="V79" s="233">
        <f>ROUND(E79*U79,2)</f>
        <v>0.52</v>
      </c>
      <c r="W79" s="233"/>
      <c r="X79" s="233" t="s">
        <v>142</v>
      </c>
      <c r="Y79" s="233" t="s">
        <v>143</v>
      </c>
      <c r="Z79" s="212"/>
      <c r="AA79" s="212"/>
      <c r="AB79" s="212"/>
      <c r="AC79" s="212"/>
      <c r="AD79" s="212"/>
      <c r="AE79" s="212"/>
      <c r="AF79" s="212"/>
      <c r="AG79" s="212" t="s">
        <v>144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5">
      <c r="A80" s="229"/>
      <c r="B80" s="230"/>
      <c r="C80" s="269" t="s">
        <v>244</v>
      </c>
      <c r="D80" s="235"/>
      <c r="E80" s="236">
        <v>1.4724999999999999</v>
      </c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146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5">
      <c r="A81" s="229"/>
      <c r="B81" s="230"/>
      <c r="C81" s="269" t="s">
        <v>245</v>
      </c>
      <c r="D81" s="235"/>
      <c r="E81" s="236">
        <v>3.75</v>
      </c>
      <c r="F81" s="233"/>
      <c r="G81" s="233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146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5">
      <c r="A82" s="229"/>
      <c r="B82" s="230"/>
      <c r="C82" s="269" t="s">
        <v>246</v>
      </c>
      <c r="D82" s="235"/>
      <c r="E82" s="236">
        <v>1.4259999999999999</v>
      </c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146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51">
        <v>25</v>
      </c>
      <c r="B83" s="252" t="s">
        <v>247</v>
      </c>
      <c r="C83" s="268" t="s">
        <v>248</v>
      </c>
      <c r="D83" s="253" t="s">
        <v>167</v>
      </c>
      <c r="E83" s="254">
        <v>14.57</v>
      </c>
      <c r="F83" s="255"/>
      <c r="G83" s="256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15</v>
      </c>
      <c r="M83" s="233">
        <f>G83*(1+L83/100)</f>
        <v>0</v>
      </c>
      <c r="N83" s="232">
        <v>2.3000000000000001E-4</v>
      </c>
      <c r="O83" s="232">
        <f>ROUND(E83*N83,2)</f>
        <v>0</v>
      </c>
      <c r="P83" s="232">
        <v>0</v>
      </c>
      <c r="Q83" s="232">
        <f>ROUND(E83*P83,2)</f>
        <v>0</v>
      </c>
      <c r="R83" s="233"/>
      <c r="S83" s="233" t="s">
        <v>141</v>
      </c>
      <c r="T83" s="233" t="s">
        <v>141</v>
      </c>
      <c r="U83" s="233">
        <v>0.05</v>
      </c>
      <c r="V83" s="233">
        <f>ROUND(E83*U83,2)</f>
        <v>0.73</v>
      </c>
      <c r="W83" s="233"/>
      <c r="X83" s="233" t="s">
        <v>142</v>
      </c>
      <c r="Y83" s="233" t="s">
        <v>143</v>
      </c>
      <c r="Z83" s="212"/>
      <c r="AA83" s="212"/>
      <c r="AB83" s="212"/>
      <c r="AC83" s="212"/>
      <c r="AD83" s="212"/>
      <c r="AE83" s="212"/>
      <c r="AF83" s="212"/>
      <c r="AG83" s="212" t="s">
        <v>144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5">
      <c r="A84" s="229"/>
      <c r="B84" s="230"/>
      <c r="C84" s="269" t="s">
        <v>249</v>
      </c>
      <c r="D84" s="235"/>
      <c r="E84" s="236">
        <v>4.05</v>
      </c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146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5">
      <c r="A85" s="229"/>
      <c r="B85" s="230"/>
      <c r="C85" s="269" t="s">
        <v>250</v>
      </c>
      <c r="D85" s="235"/>
      <c r="E85" s="236">
        <v>6.5</v>
      </c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146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5">
      <c r="A86" s="229"/>
      <c r="B86" s="230"/>
      <c r="C86" s="269" t="s">
        <v>251</v>
      </c>
      <c r="D86" s="235"/>
      <c r="E86" s="236">
        <v>4.0199999999999996</v>
      </c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146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51">
        <v>26</v>
      </c>
      <c r="B87" s="252" t="s">
        <v>252</v>
      </c>
      <c r="C87" s="268" t="s">
        <v>253</v>
      </c>
      <c r="D87" s="253" t="s">
        <v>153</v>
      </c>
      <c r="E87" s="254">
        <v>62.55</v>
      </c>
      <c r="F87" s="255"/>
      <c r="G87" s="256">
        <f>ROUND(E87*F87,2)</f>
        <v>0</v>
      </c>
      <c r="H87" s="234"/>
      <c r="I87" s="233">
        <f>ROUND(E87*H87,2)</f>
        <v>0</v>
      </c>
      <c r="J87" s="234"/>
      <c r="K87" s="233">
        <f>ROUND(E87*J87,2)</f>
        <v>0</v>
      </c>
      <c r="L87" s="233">
        <v>15</v>
      </c>
      <c r="M87" s="233">
        <f>G87*(1+L87/100)</f>
        <v>0</v>
      </c>
      <c r="N87" s="232">
        <v>5.1159999999999997E-2</v>
      </c>
      <c r="O87" s="232">
        <f>ROUND(E87*N87,2)</f>
        <v>3.2</v>
      </c>
      <c r="P87" s="232">
        <v>0</v>
      </c>
      <c r="Q87" s="232">
        <f>ROUND(E87*P87,2)</f>
        <v>0</v>
      </c>
      <c r="R87" s="233"/>
      <c r="S87" s="233" t="s">
        <v>141</v>
      </c>
      <c r="T87" s="233" t="s">
        <v>141</v>
      </c>
      <c r="U87" s="233">
        <v>0.94799999999999995</v>
      </c>
      <c r="V87" s="233">
        <f>ROUND(E87*U87,2)</f>
        <v>59.3</v>
      </c>
      <c r="W87" s="233"/>
      <c r="X87" s="233" t="s">
        <v>142</v>
      </c>
      <c r="Y87" s="233" t="s">
        <v>143</v>
      </c>
      <c r="Z87" s="212"/>
      <c r="AA87" s="212"/>
      <c r="AB87" s="212"/>
      <c r="AC87" s="212"/>
      <c r="AD87" s="212"/>
      <c r="AE87" s="212"/>
      <c r="AF87" s="212"/>
      <c r="AG87" s="212" t="s">
        <v>144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5">
      <c r="A88" s="229"/>
      <c r="B88" s="230"/>
      <c r="C88" s="269" t="s">
        <v>254</v>
      </c>
      <c r="D88" s="235"/>
      <c r="E88" s="236">
        <v>56.4</v>
      </c>
      <c r="F88" s="233"/>
      <c r="G88" s="233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146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5">
      <c r="A89" s="229"/>
      <c r="B89" s="230"/>
      <c r="C89" s="269" t="s">
        <v>255</v>
      </c>
      <c r="D89" s="235"/>
      <c r="E89" s="236">
        <v>6.15</v>
      </c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146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51">
        <v>27</v>
      </c>
      <c r="B90" s="252" t="s">
        <v>256</v>
      </c>
      <c r="C90" s="268" t="s">
        <v>257</v>
      </c>
      <c r="D90" s="253" t="s">
        <v>153</v>
      </c>
      <c r="E90" s="254">
        <v>24.7</v>
      </c>
      <c r="F90" s="255"/>
      <c r="G90" s="256">
        <f>ROUND(E90*F90,2)</f>
        <v>0</v>
      </c>
      <c r="H90" s="234"/>
      <c r="I90" s="233">
        <f>ROUND(E90*H90,2)</f>
        <v>0</v>
      </c>
      <c r="J90" s="234"/>
      <c r="K90" s="233">
        <f>ROUND(E90*J90,2)</f>
        <v>0</v>
      </c>
      <c r="L90" s="233">
        <v>15</v>
      </c>
      <c r="M90" s="233">
        <f>G90*(1+L90/100)</f>
        <v>0</v>
      </c>
      <c r="N90" s="232">
        <v>4.7660000000000001E-2</v>
      </c>
      <c r="O90" s="232">
        <f>ROUND(E90*N90,2)</f>
        <v>1.18</v>
      </c>
      <c r="P90" s="232">
        <v>0</v>
      </c>
      <c r="Q90" s="232">
        <f>ROUND(E90*P90,2)</f>
        <v>0</v>
      </c>
      <c r="R90" s="233"/>
      <c r="S90" s="233" t="s">
        <v>141</v>
      </c>
      <c r="T90" s="233" t="s">
        <v>141</v>
      </c>
      <c r="U90" s="233">
        <v>0.84</v>
      </c>
      <c r="V90" s="233">
        <f>ROUND(E90*U90,2)</f>
        <v>20.75</v>
      </c>
      <c r="W90" s="233"/>
      <c r="X90" s="233" t="s">
        <v>142</v>
      </c>
      <c r="Y90" s="233" t="s">
        <v>143</v>
      </c>
      <c r="Z90" s="212"/>
      <c r="AA90" s="212"/>
      <c r="AB90" s="212"/>
      <c r="AC90" s="212"/>
      <c r="AD90" s="212"/>
      <c r="AE90" s="212"/>
      <c r="AF90" s="212"/>
      <c r="AG90" s="212" t="s">
        <v>144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5">
      <c r="A91" s="229"/>
      <c r="B91" s="230"/>
      <c r="C91" s="269" t="s">
        <v>258</v>
      </c>
      <c r="D91" s="235"/>
      <c r="E91" s="236">
        <v>8.36</v>
      </c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146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5">
      <c r="A92" s="229"/>
      <c r="B92" s="230"/>
      <c r="C92" s="269" t="s">
        <v>259</v>
      </c>
      <c r="D92" s="235"/>
      <c r="E92" s="236">
        <v>8.4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146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5">
      <c r="A93" s="229"/>
      <c r="B93" s="230"/>
      <c r="C93" s="269" t="s">
        <v>260</v>
      </c>
      <c r="D93" s="235"/>
      <c r="E93" s="236">
        <v>7.94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146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0.399999999999999" outlineLevel="1" x14ac:dyDescent="0.25">
      <c r="A94" s="251">
        <v>28</v>
      </c>
      <c r="B94" s="252" t="s">
        <v>261</v>
      </c>
      <c r="C94" s="268" t="s">
        <v>262</v>
      </c>
      <c r="D94" s="253" t="s">
        <v>153</v>
      </c>
      <c r="E94" s="254">
        <v>46.9</v>
      </c>
      <c r="F94" s="255"/>
      <c r="G94" s="256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15</v>
      </c>
      <c r="M94" s="233">
        <f>G94*(1+L94/100)</f>
        <v>0</v>
      </c>
      <c r="N94" s="232">
        <v>3.6099999999999999E-3</v>
      </c>
      <c r="O94" s="232">
        <f>ROUND(E94*N94,2)</f>
        <v>0.17</v>
      </c>
      <c r="P94" s="232">
        <v>0</v>
      </c>
      <c r="Q94" s="232">
        <f>ROUND(E94*P94,2)</f>
        <v>0</v>
      </c>
      <c r="R94" s="233"/>
      <c r="S94" s="233" t="s">
        <v>141</v>
      </c>
      <c r="T94" s="233" t="s">
        <v>141</v>
      </c>
      <c r="U94" s="233">
        <v>0.36199999999999999</v>
      </c>
      <c r="V94" s="233">
        <f>ROUND(E94*U94,2)</f>
        <v>16.98</v>
      </c>
      <c r="W94" s="233"/>
      <c r="X94" s="233" t="s">
        <v>142</v>
      </c>
      <c r="Y94" s="233" t="s">
        <v>143</v>
      </c>
      <c r="Z94" s="212"/>
      <c r="AA94" s="212"/>
      <c r="AB94" s="212"/>
      <c r="AC94" s="212"/>
      <c r="AD94" s="212"/>
      <c r="AE94" s="212"/>
      <c r="AF94" s="212"/>
      <c r="AG94" s="212" t="s">
        <v>144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0.399999999999999" outlineLevel="2" x14ac:dyDescent="0.25">
      <c r="A95" s="229"/>
      <c r="B95" s="230"/>
      <c r="C95" s="269" t="s">
        <v>240</v>
      </c>
      <c r="D95" s="235"/>
      <c r="E95" s="236">
        <v>46.9</v>
      </c>
      <c r="F95" s="233"/>
      <c r="G95" s="233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146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51">
        <v>29</v>
      </c>
      <c r="B96" s="252" t="s">
        <v>263</v>
      </c>
      <c r="C96" s="268" t="s">
        <v>264</v>
      </c>
      <c r="D96" s="253" t="s">
        <v>167</v>
      </c>
      <c r="E96" s="254">
        <v>7.6</v>
      </c>
      <c r="F96" s="255"/>
      <c r="G96" s="256">
        <f>ROUND(E96*F96,2)</f>
        <v>0</v>
      </c>
      <c r="H96" s="234"/>
      <c r="I96" s="233">
        <f>ROUND(E96*H96,2)</f>
        <v>0</v>
      </c>
      <c r="J96" s="234"/>
      <c r="K96" s="233">
        <f>ROUND(E96*J96,2)</f>
        <v>0</v>
      </c>
      <c r="L96" s="233">
        <v>15</v>
      </c>
      <c r="M96" s="233">
        <f>G96*(1+L96/100)</f>
        <v>0</v>
      </c>
      <c r="N96" s="232">
        <v>0</v>
      </c>
      <c r="O96" s="232">
        <f>ROUND(E96*N96,2)</f>
        <v>0</v>
      </c>
      <c r="P96" s="232">
        <v>0</v>
      </c>
      <c r="Q96" s="232">
        <f>ROUND(E96*P96,2)</f>
        <v>0</v>
      </c>
      <c r="R96" s="233"/>
      <c r="S96" s="233" t="s">
        <v>190</v>
      </c>
      <c r="T96" s="233" t="s">
        <v>196</v>
      </c>
      <c r="U96" s="233">
        <v>0</v>
      </c>
      <c r="V96" s="233">
        <f>ROUND(E96*U96,2)</f>
        <v>0</v>
      </c>
      <c r="W96" s="233"/>
      <c r="X96" s="233" t="s">
        <v>142</v>
      </c>
      <c r="Y96" s="233" t="s">
        <v>143</v>
      </c>
      <c r="Z96" s="212"/>
      <c r="AA96" s="212"/>
      <c r="AB96" s="212"/>
      <c r="AC96" s="212"/>
      <c r="AD96" s="212"/>
      <c r="AE96" s="212"/>
      <c r="AF96" s="212"/>
      <c r="AG96" s="212" t="s">
        <v>144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5">
      <c r="A97" s="229"/>
      <c r="B97" s="230"/>
      <c r="C97" s="269" t="s">
        <v>265</v>
      </c>
      <c r="D97" s="235"/>
      <c r="E97" s="236">
        <v>7.6</v>
      </c>
      <c r="F97" s="233"/>
      <c r="G97" s="233"/>
      <c r="H97" s="233"/>
      <c r="I97" s="233"/>
      <c r="J97" s="233"/>
      <c r="K97" s="233"/>
      <c r="L97" s="233"/>
      <c r="M97" s="233"/>
      <c r="N97" s="232"/>
      <c r="O97" s="232"/>
      <c r="P97" s="232"/>
      <c r="Q97" s="232"/>
      <c r="R97" s="233"/>
      <c r="S97" s="233"/>
      <c r="T97" s="233"/>
      <c r="U97" s="233"/>
      <c r="V97" s="233"/>
      <c r="W97" s="233"/>
      <c r="X97" s="233"/>
      <c r="Y97" s="233"/>
      <c r="Z97" s="212"/>
      <c r="AA97" s="212"/>
      <c r="AB97" s="212"/>
      <c r="AC97" s="212"/>
      <c r="AD97" s="212"/>
      <c r="AE97" s="212"/>
      <c r="AF97" s="212"/>
      <c r="AG97" s="212" t="s">
        <v>146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51">
        <v>30</v>
      </c>
      <c r="B98" s="252" t="s">
        <v>266</v>
      </c>
      <c r="C98" s="268" t="s">
        <v>267</v>
      </c>
      <c r="D98" s="253" t="s">
        <v>153</v>
      </c>
      <c r="E98" s="254">
        <v>74.099999999999994</v>
      </c>
      <c r="F98" s="255"/>
      <c r="G98" s="256">
        <f>ROUND(E98*F98,2)</f>
        <v>0</v>
      </c>
      <c r="H98" s="234"/>
      <c r="I98" s="233">
        <f>ROUND(E98*H98,2)</f>
        <v>0</v>
      </c>
      <c r="J98" s="234"/>
      <c r="K98" s="233">
        <f>ROUND(E98*J98,2)</f>
        <v>0</v>
      </c>
      <c r="L98" s="233">
        <v>15</v>
      </c>
      <c r="M98" s="233">
        <f>G98*(1+L98/100)</f>
        <v>0</v>
      </c>
      <c r="N98" s="232">
        <v>6.8199999999999997E-3</v>
      </c>
      <c r="O98" s="232">
        <f>ROUND(E98*N98,2)</f>
        <v>0.51</v>
      </c>
      <c r="P98" s="232">
        <v>0</v>
      </c>
      <c r="Q98" s="232">
        <f>ROUND(E98*P98,2)</f>
        <v>0</v>
      </c>
      <c r="R98" s="233"/>
      <c r="S98" s="233" t="s">
        <v>190</v>
      </c>
      <c r="T98" s="233" t="s">
        <v>196</v>
      </c>
      <c r="U98" s="233">
        <v>0.16800000000000001</v>
      </c>
      <c r="V98" s="233">
        <f>ROUND(E98*U98,2)</f>
        <v>12.45</v>
      </c>
      <c r="W98" s="233"/>
      <c r="X98" s="233" t="s">
        <v>142</v>
      </c>
      <c r="Y98" s="233" t="s">
        <v>143</v>
      </c>
      <c r="Z98" s="212"/>
      <c r="AA98" s="212"/>
      <c r="AB98" s="212"/>
      <c r="AC98" s="212"/>
      <c r="AD98" s="212"/>
      <c r="AE98" s="212"/>
      <c r="AF98" s="212"/>
      <c r="AG98" s="212" t="s">
        <v>144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5">
      <c r="A99" s="229"/>
      <c r="B99" s="230"/>
      <c r="C99" s="269" t="s">
        <v>268</v>
      </c>
      <c r="D99" s="235"/>
      <c r="E99" s="236">
        <v>74.099999999999994</v>
      </c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146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51">
        <v>31</v>
      </c>
      <c r="B100" s="252" t="s">
        <v>269</v>
      </c>
      <c r="C100" s="268" t="s">
        <v>270</v>
      </c>
      <c r="D100" s="253" t="s">
        <v>153</v>
      </c>
      <c r="E100" s="254">
        <v>163.4</v>
      </c>
      <c r="F100" s="255"/>
      <c r="G100" s="256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15</v>
      </c>
      <c r="M100" s="233">
        <f>G100*(1+L100/100)</f>
        <v>0</v>
      </c>
      <c r="N100" s="232">
        <v>4.6000000000000001E-4</v>
      </c>
      <c r="O100" s="232">
        <f>ROUND(E100*N100,2)</f>
        <v>0.08</v>
      </c>
      <c r="P100" s="232">
        <v>0</v>
      </c>
      <c r="Q100" s="232">
        <f>ROUND(E100*P100,2)</f>
        <v>0</v>
      </c>
      <c r="R100" s="233"/>
      <c r="S100" s="233" t="s">
        <v>190</v>
      </c>
      <c r="T100" s="233" t="s">
        <v>196</v>
      </c>
      <c r="U100" s="233">
        <v>0</v>
      </c>
      <c r="V100" s="233">
        <f>ROUND(E100*U100,2)</f>
        <v>0</v>
      </c>
      <c r="W100" s="233"/>
      <c r="X100" s="233" t="s">
        <v>142</v>
      </c>
      <c r="Y100" s="233" t="s">
        <v>143</v>
      </c>
      <c r="Z100" s="212"/>
      <c r="AA100" s="212"/>
      <c r="AB100" s="212"/>
      <c r="AC100" s="212"/>
      <c r="AD100" s="212"/>
      <c r="AE100" s="212"/>
      <c r="AF100" s="212"/>
      <c r="AG100" s="212" t="s">
        <v>144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5">
      <c r="A101" s="229"/>
      <c r="B101" s="230"/>
      <c r="C101" s="269" t="s">
        <v>258</v>
      </c>
      <c r="D101" s="235"/>
      <c r="E101" s="236">
        <v>8.36</v>
      </c>
      <c r="F101" s="233"/>
      <c r="G101" s="23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146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5">
      <c r="A102" s="229"/>
      <c r="B102" s="230"/>
      <c r="C102" s="269" t="s">
        <v>259</v>
      </c>
      <c r="D102" s="235"/>
      <c r="E102" s="236">
        <v>8.4</v>
      </c>
      <c r="F102" s="233"/>
      <c r="G102" s="233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146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5">
      <c r="A103" s="229"/>
      <c r="B103" s="230"/>
      <c r="C103" s="269" t="s">
        <v>260</v>
      </c>
      <c r="D103" s="235"/>
      <c r="E103" s="236">
        <v>7.94</v>
      </c>
      <c r="F103" s="233"/>
      <c r="G103" s="233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146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5">
      <c r="A104" s="229"/>
      <c r="B104" s="230"/>
      <c r="C104" s="269" t="s">
        <v>271</v>
      </c>
      <c r="D104" s="235"/>
      <c r="E104" s="236">
        <v>106</v>
      </c>
      <c r="F104" s="233"/>
      <c r="G104" s="233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146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5">
      <c r="A105" s="229"/>
      <c r="B105" s="230"/>
      <c r="C105" s="269" t="s">
        <v>272</v>
      </c>
      <c r="D105" s="235"/>
      <c r="E105" s="236">
        <v>46.9</v>
      </c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146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5">
      <c r="A106" s="229"/>
      <c r="B106" s="230"/>
      <c r="C106" s="269" t="s">
        <v>241</v>
      </c>
      <c r="D106" s="235"/>
      <c r="E106" s="236">
        <v>-14.2</v>
      </c>
      <c r="F106" s="233"/>
      <c r="G106" s="233"/>
      <c r="H106" s="233"/>
      <c r="I106" s="233"/>
      <c r="J106" s="233"/>
      <c r="K106" s="233"/>
      <c r="L106" s="233"/>
      <c r="M106" s="233"/>
      <c r="N106" s="232"/>
      <c r="O106" s="232"/>
      <c r="P106" s="232"/>
      <c r="Q106" s="232"/>
      <c r="R106" s="233"/>
      <c r="S106" s="233"/>
      <c r="T106" s="233"/>
      <c r="U106" s="233"/>
      <c r="V106" s="233"/>
      <c r="W106" s="233"/>
      <c r="X106" s="233"/>
      <c r="Y106" s="233"/>
      <c r="Z106" s="212"/>
      <c r="AA106" s="212"/>
      <c r="AB106" s="212"/>
      <c r="AC106" s="212"/>
      <c r="AD106" s="212"/>
      <c r="AE106" s="212"/>
      <c r="AF106" s="212"/>
      <c r="AG106" s="212" t="s">
        <v>146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x14ac:dyDescent="0.25">
      <c r="A107" s="241" t="s">
        <v>136</v>
      </c>
      <c r="B107" s="242" t="s">
        <v>76</v>
      </c>
      <c r="C107" s="267" t="s">
        <v>77</v>
      </c>
      <c r="D107" s="243"/>
      <c r="E107" s="244"/>
      <c r="F107" s="245"/>
      <c r="G107" s="246">
        <f>SUMIF(AG108:AG116,"&lt;&gt;NOR",G108:G116)</f>
        <v>0</v>
      </c>
      <c r="H107" s="240"/>
      <c r="I107" s="240">
        <f>SUM(I108:I116)</f>
        <v>0</v>
      </c>
      <c r="J107" s="240"/>
      <c r="K107" s="240">
        <f>SUM(K108:K116)</f>
        <v>0</v>
      </c>
      <c r="L107" s="240"/>
      <c r="M107" s="240">
        <f>SUM(M108:M116)</f>
        <v>0</v>
      </c>
      <c r="N107" s="239"/>
      <c r="O107" s="239">
        <f>SUM(O108:O116)</f>
        <v>0.8899999999999999</v>
      </c>
      <c r="P107" s="239"/>
      <c r="Q107" s="239">
        <f>SUM(Q108:Q116)</f>
        <v>0</v>
      </c>
      <c r="R107" s="240"/>
      <c r="S107" s="240"/>
      <c r="T107" s="240"/>
      <c r="U107" s="240"/>
      <c r="V107" s="240">
        <f>SUM(V108:V116)</f>
        <v>2.35</v>
      </c>
      <c r="W107" s="240"/>
      <c r="X107" s="240"/>
      <c r="Y107" s="240"/>
      <c r="AG107" t="s">
        <v>137</v>
      </c>
    </row>
    <row r="108" spans="1:60" outlineLevel="1" x14ac:dyDescent="0.25">
      <c r="A108" s="251">
        <v>32</v>
      </c>
      <c r="B108" s="252" t="s">
        <v>273</v>
      </c>
      <c r="C108" s="268" t="s">
        <v>274</v>
      </c>
      <c r="D108" s="253" t="s">
        <v>140</v>
      </c>
      <c r="E108" s="254">
        <v>0.27360000000000001</v>
      </c>
      <c r="F108" s="255"/>
      <c r="G108" s="256">
        <f>ROUND(E108*F108,2)</f>
        <v>0</v>
      </c>
      <c r="H108" s="234"/>
      <c r="I108" s="233">
        <f>ROUND(E108*H108,2)</f>
        <v>0</v>
      </c>
      <c r="J108" s="234"/>
      <c r="K108" s="233">
        <f>ROUND(E108*J108,2)</f>
        <v>0</v>
      </c>
      <c r="L108" s="233">
        <v>15</v>
      </c>
      <c r="M108" s="233">
        <f>G108*(1+L108/100)</f>
        <v>0</v>
      </c>
      <c r="N108" s="232">
        <v>2.5249999999999999</v>
      </c>
      <c r="O108" s="232">
        <f>ROUND(E108*N108,2)</f>
        <v>0.69</v>
      </c>
      <c r="P108" s="232">
        <v>0</v>
      </c>
      <c r="Q108" s="232">
        <f>ROUND(E108*P108,2)</f>
        <v>0</v>
      </c>
      <c r="R108" s="233"/>
      <c r="S108" s="233" t="s">
        <v>141</v>
      </c>
      <c r="T108" s="233" t="s">
        <v>141</v>
      </c>
      <c r="U108" s="233">
        <v>3.2130000000000001</v>
      </c>
      <c r="V108" s="233">
        <f>ROUND(E108*U108,2)</f>
        <v>0.88</v>
      </c>
      <c r="W108" s="233"/>
      <c r="X108" s="233" t="s">
        <v>142</v>
      </c>
      <c r="Y108" s="233" t="s">
        <v>143</v>
      </c>
      <c r="Z108" s="212"/>
      <c r="AA108" s="212"/>
      <c r="AB108" s="212"/>
      <c r="AC108" s="212"/>
      <c r="AD108" s="212"/>
      <c r="AE108" s="212"/>
      <c r="AF108" s="212"/>
      <c r="AG108" s="212" t="s">
        <v>144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5">
      <c r="A109" s="229"/>
      <c r="B109" s="230"/>
      <c r="C109" s="271" t="s">
        <v>275</v>
      </c>
      <c r="D109" s="263"/>
      <c r="E109" s="263"/>
      <c r="F109" s="263"/>
      <c r="G109" s="26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169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0.399999999999999" outlineLevel="2" x14ac:dyDescent="0.25">
      <c r="A110" s="229"/>
      <c r="B110" s="230"/>
      <c r="C110" s="269" t="s">
        <v>276</v>
      </c>
      <c r="D110" s="235"/>
      <c r="E110" s="236">
        <v>0.27360000000000001</v>
      </c>
      <c r="F110" s="233"/>
      <c r="G110" s="233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146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51">
        <v>33</v>
      </c>
      <c r="B111" s="252" t="s">
        <v>277</v>
      </c>
      <c r="C111" s="268" t="s">
        <v>278</v>
      </c>
      <c r="D111" s="253" t="s">
        <v>140</v>
      </c>
      <c r="E111" s="254">
        <v>3.3000000000000002E-2</v>
      </c>
      <c r="F111" s="255"/>
      <c r="G111" s="256">
        <f>ROUND(E111*F111,2)</f>
        <v>0</v>
      </c>
      <c r="H111" s="234"/>
      <c r="I111" s="233">
        <f>ROUND(E111*H111,2)</f>
        <v>0</v>
      </c>
      <c r="J111" s="234"/>
      <c r="K111" s="233">
        <f>ROUND(E111*J111,2)</f>
        <v>0</v>
      </c>
      <c r="L111" s="233">
        <v>15</v>
      </c>
      <c r="M111" s="233">
        <f>G111*(1+L111/100)</f>
        <v>0</v>
      </c>
      <c r="N111" s="232">
        <v>2.5</v>
      </c>
      <c r="O111" s="232">
        <f>ROUND(E111*N111,2)</f>
        <v>0.08</v>
      </c>
      <c r="P111" s="232">
        <v>0</v>
      </c>
      <c r="Q111" s="232">
        <f>ROUND(E111*P111,2)</f>
        <v>0</v>
      </c>
      <c r="R111" s="233"/>
      <c r="S111" s="233" t="s">
        <v>141</v>
      </c>
      <c r="T111" s="233" t="s">
        <v>141</v>
      </c>
      <c r="U111" s="233">
        <v>4.4000000000000004</v>
      </c>
      <c r="V111" s="233">
        <f>ROUND(E111*U111,2)</f>
        <v>0.15</v>
      </c>
      <c r="W111" s="233"/>
      <c r="X111" s="233" t="s">
        <v>142</v>
      </c>
      <c r="Y111" s="233" t="s">
        <v>143</v>
      </c>
      <c r="Z111" s="212"/>
      <c r="AA111" s="212"/>
      <c r="AB111" s="212"/>
      <c r="AC111" s="212"/>
      <c r="AD111" s="212"/>
      <c r="AE111" s="212"/>
      <c r="AF111" s="212"/>
      <c r="AG111" s="212" t="s">
        <v>144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5">
      <c r="A112" s="229"/>
      <c r="B112" s="230"/>
      <c r="C112" s="269" t="s">
        <v>279</v>
      </c>
      <c r="D112" s="235"/>
      <c r="E112" s="236">
        <v>3.3000000000000002E-2</v>
      </c>
      <c r="F112" s="233"/>
      <c r="G112" s="233"/>
      <c r="H112" s="233"/>
      <c r="I112" s="233"/>
      <c r="J112" s="233"/>
      <c r="K112" s="233"/>
      <c r="L112" s="233"/>
      <c r="M112" s="233"/>
      <c r="N112" s="232"/>
      <c r="O112" s="232"/>
      <c r="P112" s="232"/>
      <c r="Q112" s="232"/>
      <c r="R112" s="233"/>
      <c r="S112" s="233"/>
      <c r="T112" s="233"/>
      <c r="U112" s="233"/>
      <c r="V112" s="233"/>
      <c r="W112" s="233"/>
      <c r="X112" s="233"/>
      <c r="Y112" s="233"/>
      <c r="Z112" s="212"/>
      <c r="AA112" s="212"/>
      <c r="AB112" s="212"/>
      <c r="AC112" s="212"/>
      <c r="AD112" s="212"/>
      <c r="AE112" s="212"/>
      <c r="AF112" s="212"/>
      <c r="AG112" s="212" t="s">
        <v>146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51">
        <v>34</v>
      </c>
      <c r="B113" s="252" t="s">
        <v>280</v>
      </c>
      <c r="C113" s="268" t="s">
        <v>281</v>
      </c>
      <c r="D113" s="253" t="s">
        <v>140</v>
      </c>
      <c r="E113" s="254">
        <v>0.27360000000000001</v>
      </c>
      <c r="F113" s="255"/>
      <c r="G113" s="256">
        <f>ROUND(E113*F113,2)</f>
        <v>0</v>
      </c>
      <c r="H113" s="234"/>
      <c r="I113" s="233">
        <f>ROUND(E113*H113,2)</f>
        <v>0</v>
      </c>
      <c r="J113" s="234"/>
      <c r="K113" s="233">
        <f>ROUND(E113*J113,2)</f>
        <v>0</v>
      </c>
      <c r="L113" s="233">
        <v>15</v>
      </c>
      <c r="M113" s="233">
        <f>G113*(1+L113/100)</f>
        <v>0</v>
      </c>
      <c r="N113" s="232">
        <v>0</v>
      </c>
      <c r="O113" s="232">
        <f>ROUND(E113*N113,2)</f>
        <v>0</v>
      </c>
      <c r="P113" s="232">
        <v>0</v>
      </c>
      <c r="Q113" s="232">
        <f>ROUND(E113*P113,2)</f>
        <v>0</v>
      </c>
      <c r="R113" s="233"/>
      <c r="S113" s="233" t="s">
        <v>141</v>
      </c>
      <c r="T113" s="233" t="s">
        <v>141</v>
      </c>
      <c r="U113" s="233">
        <v>2.7</v>
      </c>
      <c r="V113" s="233">
        <f>ROUND(E113*U113,2)</f>
        <v>0.74</v>
      </c>
      <c r="W113" s="233"/>
      <c r="X113" s="233" t="s">
        <v>142</v>
      </c>
      <c r="Y113" s="233" t="s">
        <v>143</v>
      </c>
      <c r="Z113" s="212"/>
      <c r="AA113" s="212"/>
      <c r="AB113" s="212"/>
      <c r="AC113" s="212"/>
      <c r="AD113" s="212"/>
      <c r="AE113" s="212"/>
      <c r="AF113" s="212"/>
      <c r="AG113" s="212" t="s">
        <v>144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0.399999999999999" outlineLevel="2" x14ac:dyDescent="0.25">
      <c r="A114" s="229"/>
      <c r="B114" s="230"/>
      <c r="C114" s="269" t="s">
        <v>276</v>
      </c>
      <c r="D114" s="235"/>
      <c r="E114" s="236">
        <v>0.27360000000000001</v>
      </c>
      <c r="F114" s="233"/>
      <c r="G114" s="233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2"/>
      <c r="AA114" s="212"/>
      <c r="AB114" s="212"/>
      <c r="AC114" s="212"/>
      <c r="AD114" s="212"/>
      <c r="AE114" s="212"/>
      <c r="AF114" s="212"/>
      <c r="AG114" s="212" t="s">
        <v>146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51">
        <v>35</v>
      </c>
      <c r="B115" s="252" t="s">
        <v>282</v>
      </c>
      <c r="C115" s="268" t="s">
        <v>283</v>
      </c>
      <c r="D115" s="253" t="s">
        <v>153</v>
      </c>
      <c r="E115" s="254">
        <v>1.2350000000000001</v>
      </c>
      <c r="F115" s="255"/>
      <c r="G115" s="256">
        <f>ROUND(E115*F115,2)</f>
        <v>0</v>
      </c>
      <c r="H115" s="234"/>
      <c r="I115" s="233">
        <f>ROUND(E115*H115,2)</f>
        <v>0</v>
      </c>
      <c r="J115" s="234"/>
      <c r="K115" s="233">
        <f>ROUND(E115*J115,2)</f>
        <v>0</v>
      </c>
      <c r="L115" s="233">
        <v>15</v>
      </c>
      <c r="M115" s="233">
        <f>G115*(1+L115/100)</f>
        <v>0</v>
      </c>
      <c r="N115" s="232">
        <v>9.5000000000000001E-2</v>
      </c>
      <c r="O115" s="232">
        <f>ROUND(E115*N115,2)</f>
        <v>0.12</v>
      </c>
      <c r="P115" s="232">
        <v>0</v>
      </c>
      <c r="Q115" s="232">
        <f>ROUND(E115*P115,2)</f>
        <v>0</v>
      </c>
      <c r="R115" s="233"/>
      <c r="S115" s="233" t="s">
        <v>141</v>
      </c>
      <c r="T115" s="233" t="s">
        <v>141</v>
      </c>
      <c r="U115" s="233">
        <v>0.47</v>
      </c>
      <c r="V115" s="233">
        <f>ROUND(E115*U115,2)</f>
        <v>0.57999999999999996</v>
      </c>
      <c r="W115" s="233"/>
      <c r="X115" s="233" t="s">
        <v>142</v>
      </c>
      <c r="Y115" s="233" t="s">
        <v>143</v>
      </c>
      <c r="Z115" s="212"/>
      <c r="AA115" s="212"/>
      <c r="AB115" s="212"/>
      <c r="AC115" s="212"/>
      <c r="AD115" s="212"/>
      <c r="AE115" s="212"/>
      <c r="AF115" s="212"/>
      <c r="AG115" s="212" t="s">
        <v>144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0.399999999999999" outlineLevel="2" x14ac:dyDescent="0.25">
      <c r="A116" s="229"/>
      <c r="B116" s="230"/>
      <c r="C116" s="269" t="s">
        <v>284</v>
      </c>
      <c r="D116" s="235"/>
      <c r="E116" s="236">
        <v>1.2350000000000001</v>
      </c>
      <c r="F116" s="233"/>
      <c r="G116" s="233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2"/>
      <c r="AA116" s="212"/>
      <c r="AB116" s="212"/>
      <c r="AC116" s="212"/>
      <c r="AD116" s="212"/>
      <c r="AE116" s="212"/>
      <c r="AF116" s="212"/>
      <c r="AG116" s="212" t="s">
        <v>146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25">
      <c r="A117" s="241" t="s">
        <v>136</v>
      </c>
      <c r="B117" s="242" t="s">
        <v>78</v>
      </c>
      <c r="C117" s="267" t="s">
        <v>79</v>
      </c>
      <c r="D117" s="243"/>
      <c r="E117" s="244"/>
      <c r="F117" s="245"/>
      <c r="G117" s="246">
        <f>SUMIF(AG118:AG120,"&lt;&gt;NOR",G118:G120)</f>
        <v>0</v>
      </c>
      <c r="H117" s="240"/>
      <c r="I117" s="240">
        <f>SUM(I118:I120)</f>
        <v>0</v>
      </c>
      <c r="J117" s="240"/>
      <c r="K117" s="240">
        <f>SUM(K118:K120)</f>
        <v>0</v>
      </c>
      <c r="L117" s="240"/>
      <c r="M117" s="240">
        <f>SUM(M118:M120)</f>
        <v>0</v>
      </c>
      <c r="N117" s="239"/>
      <c r="O117" s="239">
        <f>SUM(O118:O120)</f>
        <v>0.02</v>
      </c>
      <c r="P117" s="239"/>
      <c r="Q117" s="239">
        <f>SUM(Q118:Q120)</f>
        <v>0</v>
      </c>
      <c r="R117" s="240"/>
      <c r="S117" s="240"/>
      <c r="T117" s="240"/>
      <c r="U117" s="240"/>
      <c r="V117" s="240">
        <f>SUM(V118:V120)</f>
        <v>0.96</v>
      </c>
      <c r="W117" s="240"/>
      <c r="X117" s="240"/>
      <c r="Y117" s="240"/>
      <c r="AG117" t="s">
        <v>137</v>
      </c>
    </row>
    <row r="118" spans="1:60" ht="20.399999999999999" outlineLevel="1" x14ac:dyDescent="0.25">
      <c r="A118" s="251">
        <v>36</v>
      </c>
      <c r="B118" s="252" t="s">
        <v>285</v>
      </c>
      <c r="C118" s="268" t="s">
        <v>286</v>
      </c>
      <c r="D118" s="253" t="s">
        <v>167</v>
      </c>
      <c r="E118" s="254">
        <v>2.25</v>
      </c>
      <c r="F118" s="255"/>
      <c r="G118" s="256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15</v>
      </c>
      <c r="M118" s="233">
        <f>G118*(1+L118/100)</f>
        <v>0</v>
      </c>
      <c r="N118" s="232">
        <v>6.8100000000000001E-3</v>
      </c>
      <c r="O118" s="232">
        <f>ROUND(E118*N118,2)</f>
        <v>0.02</v>
      </c>
      <c r="P118" s="232">
        <v>0</v>
      </c>
      <c r="Q118" s="232">
        <f>ROUND(E118*P118,2)</f>
        <v>0</v>
      </c>
      <c r="R118" s="233"/>
      <c r="S118" s="233" t="s">
        <v>141</v>
      </c>
      <c r="T118" s="233" t="s">
        <v>141</v>
      </c>
      <c r="U118" s="233">
        <v>0.42499999999999999</v>
      </c>
      <c r="V118" s="233">
        <f>ROUND(E118*U118,2)</f>
        <v>0.96</v>
      </c>
      <c r="W118" s="233"/>
      <c r="X118" s="233" t="s">
        <v>142</v>
      </c>
      <c r="Y118" s="233" t="s">
        <v>143</v>
      </c>
      <c r="Z118" s="212"/>
      <c r="AA118" s="212"/>
      <c r="AB118" s="212"/>
      <c r="AC118" s="212"/>
      <c r="AD118" s="212"/>
      <c r="AE118" s="212"/>
      <c r="AF118" s="212"/>
      <c r="AG118" s="212" t="s">
        <v>144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5">
      <c r="A119" s="229"/>
      <c r="B119" s="230"/>
      <c r="C119" s="269" t="s">
        <v>287</v>
      </c>
      <c r="D119" s="235"/>
      <c r="E119" s="236">
        <v>1.1499999999999999</v>
      </c>
      <c r="F119" s="233"/>
      <c r="G119" s="233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146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5">
      <c r="A120" s="229"/>
      <c r="B120" s="230"/>
      <c r="C120" s="269" t="s">
        <v>288</v>
      </c>
      <c r="D120" s="235"/>
      <c r="E120" s="236">
        <v>1.1000000000000001</v>
      </c>
      <c r="F120" s="233"/>
      <c r="G120" s="233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146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x14ac:dyDescent="0.25">
      <c r="A121" s="241" t="s">
        <v>136</v>
      </c>
      <c r="B121" s="242" t="s">
        <v>80</v>
      </c>
      <c r="C121" s="267" t="s">
        <v>81</v>
      </c>
      <c r="D121" s="243"/>
      <c r="E121" s="244"/>
      <c r="F121" s="245"/>
      <c r="G121" s="246">
        <f>SUMIF(AG122:AG129,"&lt;&gt;NOR",G122:G129)</f>
        <v>0</v>
      </c>
      <c r="H121" s="240"/>
      <c r="I121" s="240">
        <f>SUM(I122:I129)</f>
        <v>0</v>
      </c>
      <c r="J121" s="240"/>
      <c r="K121" s="240">
        <f>SUM(K122:K129)</f>
        <v>0</v>
      </c>
      <c r="L121" s="240"/>
      <c r="M121" s="240">
        <f>SUM(M122:M129)</f>
        <v>0</v>
      </c>
      <c r="N121" s="239"/>
      <c r="O121" s="239">
        <f>SUM(O122:O129)</f>
        <v>0</v>
      </c>
      <c r="P121" s="239"/>
      <c r="Q121" s="239">
        <f>SUM(Q122:Q129)</f>
        <v>0</v>
      </c>
      <c r="R121" s="240"/>
      <c r="S121" s="240"/>
      <c r="T121" s="240"/>
      <c r="U121" s="240"/>
      <c r="V121" s="240">
        <f>SUM(V122:V129)</f>
        <v>1</v>
      </c>
      <c r="W121" s="240"/>
      <c r="X121" s="240"/>
      <c r="Y121" s="240"/>
      <c r="AG121" t="s">
        <v>137</v>
      </c>
    </row>
    <row r="122" spans="1:60" outlineLevel="1" x14ac:dyDescent="0.25">
      <c r="A122" s="257">
        <v>37</v>
      </c>
      <c r="B122" s="258" t="s">
        <v>289</v>
      </c>
      <c r="C122" s="270" t="s">
        <v>290</v>
      </c>
      <c r="D122" s="259" t="s">
        <v>291</v>
      </c>
      <c r="E122" s="260">
        <v>1</v>
      </c>
      <c r="F122" s="261"/>
      <c r="G122" s="262">
        <f>ROUND(E122*F122,2)</f>
        <v>0</v>
      </c>
      <c r="H122" s="234"/>
      <c r="I122" s="233">
        <f>ROUND(E122*H122,2)</f>
        <v>0</v>
      </c>
      <c r="J122" s="234"/>
      <c r="K122" s="233">
        <f>ROUND(E122*J122,2)</f>
        <v>0</v>
      </c>
      <c r="L122" s="233">
        <v>15</v>
      </c>
      <c r="M122" s="233">
        <f>G122*(1+L122/100)</f>
        <v>0</v>
      </c>
      <c r="N122" s="232">
        <v>0</v>
      </c>
      <c r="O122" s="232">
        <f>ROUND(E122*N122,2)</f>
        <v>0</v>
      </c>
      <c r="P122" s="232">
        <v>0</v>
      </c>
      <c r="Q122" s="232">
        <f>ROUND(E122*P122,2)</f>
        <v>0</v>
      </c>
      <c r="R122" s="233"/>
      <c r="S122" s="233" t="s">
        <v>190</v>
      </c>
      <c r="T122" s="233" t="s">
        <v>196</v>
      </c>
      <c r="U122" s="233">
        <v>1</v>
      </c>
      <c r="V122" s="233">
        <f>ROUND(E122*U122,2)</f>
        <v>1</v>
      </c>
      <c r="W122" s="233"/>
      <c r="X122" s="233" t="s">
        <v>142</v>
      </c>
      <c r="Y122" s="233" t="s">
        <v>143</v>
      </c>
      <c r="Z122" s="212"/>
      <c r="AA122" s="212"/>
      <c r="AB122" s="212"/>
      <c r="AC122" s="212"/>
      <c r="AD122" s="212"/>
      <c r="AE122" s="212"/>
      <c r="AF122" s="212"/>
      <c r="AG122" s="212" t="s">
        <v>144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0.399999999999999" outlineLevel="1" x14ac:dyDescent="0.25">
      <c r="A123" s="251">
        <v>38</v>
      </c>
      <c r="B123" s="252" t="s">
        <v>292</v>
      </c>
      <c r="C123" s="268" t="s">
        <v>293</v>
      </c>
      <c r="D123" s="253" t="s">
        <v>294</v>
      </c>
      <c r="E123" s="254">
        <v>1</v>
      </c>
      <c r="F123" s="255"/>
      <c r="G123" s="256">
        <f>ROUND(E123*F123,2)</f>
        <v>0</v>
      </c>
      <c r="H123" s="234"/>
      <c r="I123" s="233">
        <f>ROUND(E123*H123,2)</f>
        <v>0</v>
      </c>
      <c r="J123" s="234"/>
      <c r="K123" s="233">
        <f>ROUND(E123*J123,2)</f>
        <v>0</v>
      </c>
      <c r="L123" s="233">
        <v>15</v>
      </c>
      <c r="M123" s="233">
        <f>G123*(1+L123/100)</f>
        <v>0</v>
      </c>
      <c r="N123" s="232">
        <v>0</v>
      </c>
      <c r="O123" s="232">
        <f>ROUND(E123*N123,2)</f>
        <v>0</v>
      </c>
      <c r="P123" s="232">
        <v>0</v>
      </c>
      <c r="Q123" s="232">
        <f>ROUND(E123*P123,2)</f>
        <v>0</v>
      </c>
      <c r="R123" s="233"/>
      <c r="S123" s="233" t="s">
        <v>190</v>
      </c>
      <c r="T123" s="233" t="s">
        <v>196</v>
      </c>
      <c r="U123" s="233">
        <v>0</v>
      </c>
      <c r="V123" s="233">
        <f>ROUND(E123*U123,2)</f>
        <v>0</v>
      </c>
      <c r="W123" s="233"/>
      <c r="X123" s="233" t="s">
        <v>142</v>
      </c>
      <c r="Y123" s="233" t="s">
        <v>143</v>
      </c>
      <c r="Z123" s="212"/>
      <c r="AA123" s="212"/>
      <c r="AB123" s="212"/>
      <c r="AC123" s="212"/>
      <c r="AD123" s="212"/>
      <c r="AE123" s="212"/>
      <c r="AF123" s="212"/>
      <c r="AG123" s="212" t="s">
        <v>144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5">
      <c r="A124" s="229"/>
      <c r="B124" s="230"/>
      <c r="C124" s="269" t="s">
        <v>295</v>
      </c>
      <c r="D124" s="235"/>
      <c r="E124" s="236">
        <v>1</v>
      </c>
      <c r="F124" s="233"/>
      <c r="G124" s="23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146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57">
        <v>39</v>
      </c>
      <c r="B125" s="258" t="s">
        <v>296</v>
      </c>
      <c r="C125" s="270" t="s">
        <v>297</v>
      </c>
      <c r="D125" s="259" t="s">
        <v>294</v>
      </c>
      <c r="E125" s="260">
        <v>1</v>
      </c>
      <c r="F125" s="261"/>
      <c r="G125" s="262">
        <f>ROUND(E125*F125,2)</f>
        <v>0</v>
      </c>
      <c r="H125" s="234"/>
      <c r="I125" s="233">
        <f>ROUND(E125*H125,2)</f>
        <v>0</v>
      </c>
      <c r="J125" s="234"/>
      <c r="K125" s="233">
        <f>ROUND(E125*J125,2)</f>
        <v>0</v>
      </c>
      <c r="L125" s="233">
        <v>15</v>
      </c>
      <c r="M125" s="233">
        <f>G125*(1+L125/100)</f>
        <v>0</v>
      </c>
      <c r="N125" s="232">
        <v>0</v>
      </c>
      <c r="O125" s="232">
        <f>ROUND(E125*N125,2)</f>
        <v>0</v>
      </c>
      <c r="P125" s="232">
        <v>0</v>
      </c>
      <c r="Q125" s="232">
        <f>ROUND(E125*P125,2)</f>
        <v>0</v>
      </c>
      <c r="R125" s="233"/>
      <c r="S125" s="233" t="s">
        <v>190</v>
      </c>
      <c r="T125" s="233" t="s">
        <v>196</v>
      </c>
      <c r="U125" s="233">
        <v>0</v>
      </c>
      <c r="V125" s="233">
        <f>ROUND(E125*U125,2)</f>
        <v>0</v>
      </c>
      <c r="W125" s="233"/>
      <c r="X125" s="233" t="s">
        <v>142</v>
      </c>
      <c r="Y125" s="233" t="s">
        <v>143</v>
      </c>
      <c r="Z125" s="212"/>
      <c r="AA125" s="212"/>
      <c r="AB125" s="212"/>
      <c r="AC125" s="212"/>
      <c r="AD125" s="212"/>
      <c r="AE125" s="212"/>
      <c r="AF125" s="212"/>
      <c r="AG125" s="212" t="s">
        <v>144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0.399999999999999" outlineLevel="1" x14ac:dyDescent="0.25">
      <c r="A126" s="251">
        <v>40</v>
      </c>
      <c r="B126" s="252" t="s">
        <v>298</v>
      </c>
      <c r="C126" s="268" t="s">
        <v>299</v>
      </c>
      <c r="D126" s="253" t="s">
        <v>294</v>
      </c>
      <c r="E126" s="254">
        <v>2</v>
      </c>
      <c r="F126" s="255"/>
      <c r="G126" s="256">
        <f>ROUND(E126*F126,2)</f>
        <v>0</v>
      </c>
      <c r="H126" s="234"/>
      <c r="I126" s="233">
        <f>ROUND(E126*H126,2)</f>
        <v>0</v>
      </c>
      <c r="J126" s="234"/>
      <c r="K126" s="233">
        <f>ROUND(E126*J126,2)</f>
        <v>0</v>
      </c>
      <c r="L126" s="233">
        <v>15</v>
      </c>
      <c r="M126" s="233">
        <f>G126*(1+L126/100)</f>
        <v>0</v>
      </c>
      <c r="N126" s="232">
        <v>0</v>
      </c>
      <c r="O126" s="232">
        <f>ROUND(E126*N126,2)</f>
        <v>0</v>
      </c>
      <c r="P126" s="232">
        <v>0</v>
      </c>
      <c r="Q126" s="232">
        <f>ROUND(E126*P126,2)</f>
        <v>0</v>
      </c>
      <c r="R126" s="233"/>
      <c r="S126" s="233" t="s">
        <v>190</v>
      </c>
      <c r="T126" s="233" t="s">
        <v>196</v>
      </c>
      <c r="U126" s="233">
        <v>0</v>
      </c>
      <c r="V126" s="233">
        <f>ROUND(E126*U126,2)</f>
        <v>0</v>
      </c>
      <c r="W126" s="233"/>
      <c r="X126" s="233" t="s">
        <v>142</v>
      </c>
      <c r="Y126" s="233" t="s">
        <v>143</v>
      </c>
      <c r="Z126" s="212"/>
      <c r="AA126" s="212"/>
      <c r="AB126" s="212"/>
      <c r="AC126" s="212"/>
      <c r="AD126" s="212"/>
      <c r="AE126" s="212"/>
      <c r="AF126" s="212"/>
      <c r="AG126" s="212" t="s">
        <v>144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5">
      <c r="A127" s="229"/>
      <c r="B127" s="230"/>
      <c r="C127" s="269" t="s">
        <v>300</v>
      </c>
      <c r="D127" s="235"/>
      <c r="E127" s="236">
        <v>2</v>
      </c>
      <c r="F127" s="233"/>
      <c r="G127" s="233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146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5">
      <c r="A128" s="251">
        <v>41</v>
      </c>
      <c r="B128" s="252" t="s">
        <v>301</v>
      </c>
      <c r="C128" s="268" t="s">
        <v>302</v>
      </c>
      <c r="D128" s="253" t="s">
        <v>294</v>
      </c>
      <c r="E128" s="254">
        <v>1</v>
      </c>
      <c r="F128" s="255"/>
      <c r="G128" s="256">
        <f>ROUND(E128*F128,2)</f>
        <v>0</v>
      </c>
      <c r="H128" s="234"/>
      <c r="I128" s="233">
        <f>ROUND(E128*H128,2)</f>
        <v>0</v>
      </c>
      <c r="J128" s="234"/>
      <c r="K128" s="233">
        <f>ROUND(E128*J128,2)</f>
        <v>0</v>
      </c>
      <c r="L128" s="233">
        <v>15</v>
      </c>
      <c r="M128" s="233">
        <f>G128*(1+L128/100)</f>
        <v>0</v>
      </c>
      <c r="N128" s="232">
        <v>0</v>
      </c>
      <c r="O128" s="232">
        <f>ROUND(E128*N128,2)</f>
        <v>0</v>
      </c>
      <c r="P128" s="232">
        <v>0</v>
      </c>
      <c r="Q128" s="232">
        <f>ROUND(E128*P128,2)</f>
        <v>0</v>
      </c>
      <c r="R128" s="233"/>
      <c r="S128" s="233" t="s">
        <v>190</v>
      </c>
      <c r="T128" s="233" t="s">
        <v>196</v>
      </c>
      <c r="U128" s="233">
        <v>0</v>
      </c>
      <c r="V128" s="233">
        <f>ROUND(E128*U128,2)</f>
        <v>0</v>
      </c>
      <c r="W128" s="233"/>
      <c r="X128" s="233" t="s">
        <v>142</v>
      </c>
      <c r="Y128" s="233" t="s">
        <v>143</v>
      </c>
      <c r="Z128" s="212"/>
      <c r="AA128" s="212"/>
      <c r="AB128" s="212"/>
      <c r="AC128" s="212"/>
      <c r="AD128" s="212"/>
      <c r="AE128" s="212"/>
      <c r="AF128" s="212"/>
      <c r="AG128" s="212" t="s">
        <v>144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5">
      <c r="A129" s="229"/>
      <c r="B129" s="230"/>
      <c r="C129" s="269" t="s">
        <v>295</v>
      </c>
      <c r="D129" s="235"/>
      <c r="E129" s="236">
        <v>1</v>
      </c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146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5">
      <c r="A130" s="241" t="s">
        <v>136</v>
      </c>
      <c r="B130" s="242" t="s">
        <v>82</v>
      </c>
      <c r="C130" s="267" t="s">
        <v>83</v>
      </c>
      <c r="D130" s="243"/>
      <c r="E130" s="244"/>
      <c r="F130" s="245"/>
      <c r="G130" s="246">
        <f>SUMIF(AG131:AG132,"&lt;&gt;NOR",G131:G132)</f>
        <v>0</v>
      </c>
      <c r="H130" s="240"/>
      <c r="I130" s="240">
        <f>SUM(I131:I132)</f>
        <v>0</v>
      </c>
      <c r="J130" s="240"/>
      <c r="K130" s="240">
        <f>SUM(K131:K132)</f>
        <v>0</v>
      </c>
      <c r="L130" s="240"/>
      <c r="M130" s="240">
        <f>SUM(M131:M132)</f>
        <v>0</v>
      </c>
      <c r="N130" s="239"/>
      <c r="O130" s="239">
        <f>SUM(O131:O132)</f>
        <v>0.06</v>
      </c>
      <c r="P130" s="239"/>
      <c r="Q130" s="239">
        <f>SUM(Q131:Q132)</f>
        <v>0</v>
      </c>
      <c r="R130" s="240"/>
      <c r="S130" s="240"/>
      <c r="T130" s="240"/>
      <c r="U130" s="240"/>
      <c r="V130" s="240">
        <f>SUM(V131:V132)</f>
        <v>8.3699999999999992</v>
      </c>
      <c r="W130" s="240"/>
      <c r="X130" s="240"/>
      <c r="Y130" s="240"/>
      <c r="AG130" t="s">
        <v>137</v>
      </c>
    </row>
    <row r="131" spans="1:60" outlineLevel="1" x14ac:dyDescent="0.25">
      <c r="A131" s="251">
        <v>42</v>
      </c>
      <c r="B131" s="252" t="s">
        <v>303</v>
      </c>
      <c r="C131" s="268" t="s">
        <v>304</v>
      </c>
      <c r="D131" s="253" t="s">
        <v>153</v>
      </c>
      <c r="E131" s="254">
        <v>47.26</v>
      </c>
      <c r="F131" s="255"/>
      <c r="G131" s="256">
        <f>ROUND(E131*F131,2)</f>
        <v>0</v>
      </c>
      <c r="H131" s="234"/>
      <c r="I131" s="233">
        <f>ROUND(E131*H131,2)</f>
        <v>0</v>
      </c>
      <c r="J131" s="234"/>
      <c r="K131" s="233">
        <f>ROUND(E131*J131,2)</f>
        <v>0</v>
      </c>
      <c r="L131" s="233">
        <v>15</v>
      </c>
      <c r="M131" s="233">
        <f>G131*(1+L131/100)</f>
        <v>0</v>
      </c>
      <c r="N131" s="232">
        <v>1.2099999999999999E-3</v>
      </c>
      <c r="O131" s="232">
        <f>ROUND(E131*N131,2)</f>
        <v>0.06</v>
      </c>
      <c r="P131" s="232">
        <v>0</v>
      </c>
      <c r="Q131" s="232">
        <f>ROUND(E131*P131,2)</f>
        <v>0</v>
      </c>
      <c r="R131" s="233"/>
      <c r="S131" s="233" t="s">
        <v>141</v>
      </c>
      <c r="T131" s="233" t="s">
        <v>141</v>
      </c>
      <c r="U131" s="233">
        <v>0.17699999999999999</v>
      </c>
      <c r="V131" s="233">
        <f>ROUND(E131*U131,2)</f>
        <v>8.3699999999999992</v>
      </c>
      <c r="W131" s="233"/>
      <c r="X131" s="233" t="s">
        <v>142</v>
      </c>
      <c r="Y131" s="233" t="s">
        <v>143</v>
      </c>
      <c r="Z131" s="212"/>
      <c r="AA131" s="212"/>
      <c r="AB131" s="212"/>
      <c r="AC131" s="212"/>
      <c r="AD131" s="212"/>
      <c r="AE131" s="212"/>
      <c r="AF131" s="212"/>
      <c r="AG131" s="212" t="s">
        <v>144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5">
      <c r="A132" s="229"/>
      <c r="B132" s="230"/>
      <c r="C132" s="269" t="s">
        <v>305</v>
      </c>
      <c r="D132" s="235"/>
      <c r="E132" s="236">
        <v>47.26</v>
      </c>
      <c r="F132" s="233"/>
      <c r="G132" s="23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146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6.4" x14ac:dyDescent="0.25">
      <c r="A133" s="241" t="s">
        <v>136</v>
      </c>
      <c r="B133" s="242" t="s">
        <v>84</v>
      </c>
      <c r="C133" s="267" t="s">
        <v>85</v>
      </c>
      <c r="D133" s="243"/>
      <c r="E133" s="244"/>
      <c r="F133" s="245"/>
      <c r="G133" s="246">
        <f>SUMIF(AG134:AG135,"&lt;&gt;NOR",G134:G135)</f>
        <v>0</v>
      </c>
      <c r="H133" s="240"/>
      <c r="I133" s="240">
        <f>SUM(I134:I135)</f>
        <v>0</v>
      </c>
      <c r="J133" s="240"/>
      <c r="K133" s="240">
        <f>SUM(K134:K135)</f>
        <v>0</v>
      </c>
      <c r="L133" s="240"/>
      <c r="M133" s="240">
        <f>SUM(M134:M135)</f>
        <v>0</v>
      </c>
      <c r="N133" s="239"/>
      <c r="O133" s="239">
        <f>SUM(O134:O135)</f>
        <v>0</v>
      </c>
      <c r="P133" s="239"/>
      <c r="Q133" s="239">
        <f>SUM(Q134:Q135)</f>
        <v>0</v>
      </c>
      <c r="R133" s="240"/>
      <c r="S133" s="240"/>
      <c r="T133" s="240"/>
      <c r="U133" s="240"/>
      <c r="V133" s="240">
        <f>SUM(V134:V135)</f>
        <v>14.56</v>
      </c>
      <c r="W133" s="240"/>
      <c r="X133" s="240"/>
      <c r="Y133" s="240"/>
      <c r="AG133" t="s">
        <v>137</v>
      </c>
    </row>
    <row r="134" spans="1:60" outlineLevel="1" x14ac:dyDescent="0.25">
      <c r="A134" s="251">
        <v>43</v>
      </c>
      <c r="B134" s="252" t="s">
        <v>306</v>
      </c>
      <c r="C134" s="268" t="s">
        <v>307</v>
      </c>
      <c r="D134" s="253" t="s">
        <v>153</v>
      </c>
      <c r="E134" s="254">
        <v>47.26</v>
      </c>
      <c r="F134" s="255"/>
      <c r="G134" s="256">
        <f>ROUND(E134*F134,2)</f>
        <v>0</v>
      </c>
      <c r="H134" s="234"/>
      <c r="I134" s="233">
        <f>ROUND(E134*H134,2)</f>
        <v>0</v>
      </c>
      <c r="J134" s="234"/>
      <c r="K134" s="233">
        <f>ROUND(E134*J134,2)</f>
        <v>0</v>
      </c>
      <c r="L134" s="233">
        <v>15</v>
      </c>
      <c r="M134" s="233">
        <f>G134*(1+L134/100)</f>
        <v>0</v>
      </c>
      <c r="N134" s="232">
        <v>4.0000000000000003E-5</v>
      </c>
      <c r="O134" s="232">
        <f>ROUND(E134*N134,2)</f>
        <v>0</v>
      </c>
      <c r="P134" s="232">
        <v>0</v>
      </c>
      <c r="Q134" s="232">
        <f>ROUND(E134*P134,2)</f>
        <v>0</v>
      </c>
      <c r="R134" s="233"/>
      <c r="S134" s="233" t="s">
        <v>141</v>
      </c>
      <c r="T134" s="233" t="s">
        <v>141</v>
      </c>
      <c r="U134" s="233">
        <v>0.308</v>
      </c>
      <c r="V134" s="233">
        <f>ROUND(E134*U134,2)</f>
        <v>14.56</v>
      </c>
      <c r="W134" s="233"/>
      <c r="X134" s="233" t="s">
        <v>142</v>
      </c>
      <c r="Y134" s="233" t="s">
        <v>143</v>
      </c>
      <c r="Z134" s="212"/>
      <c r="AA134" s="212"/>
      <c r="AB134" s="212"/>
      <c r="AC134" s="212"/>
      <c r="AD134" s="212"/>
      <c r="AE134" s="212"/>
      <c r="AF134" s="212"/>
      <c r="AG134" s="212" t="s">
        <v>144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5">
      <c r="A135" s="229"/>
      <c r="B135" s="230"/>
      <c r="C135" s="269" t="s">
        <v>305</v>
      </c>
      <c r="D135" s="235"/>
      <c r="E135" s="236">
        <v>47.26</v>
      </c>
      <c r="F135" s="233"/>
      <c r="G135" s="233"/>
      <c r="H135" s="233"/>
      <c r="I135" s="233"/>
      <c r="J135" s="233"/>
      <c r="K135" s="233"/>
      <c r="L135" s="233"/>
      <c r="M135" s="233"/>
      <c r="N135" s="232"/>
      <c r="O135" s="232"/>
      <c r="P135" s="232"/>
      <c r="Q135" s="232"/>
      <c r="R135" s="233"/>
      <c r="S135" s="233"/>
      <c r="T135" s="233"/>
      <c r="U135" s="233"/>
      <c r="V135" s="233"/>
      <c r="W135" s="233"/>
      <c r="X135" s="233"/>
      <c r="Y135" s="233"/>
      <c r="Z135" s="212"/>
      <c r="AA135" s="212"/>
      <c r="AB135" s="212"/>
      <c r="AC135" s="212"/>
      <c r="AD135" s="212"/>
      <c r="AE135" s="212"/>
      <c r="AF135" s="212"/>
      <c r="AG135" s="212" t="s">
        <v>146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x14ac:dyDescent="0.25">
      <c r="A136" s="241" t="s">
        <v>136</v>
      </c>
      <c r="B136" s="242" t="s">
        <v>86</v>
      </c>
      <c r="C136" s="267" t="s">
        <v>87</v>
      </c>
      <c r="D136" s="243"/>
      <c r="E136" s="244"/>
      <c r="F136" s="245"/>
      <c r="G136" s="246">
        <f>SUMIF(AG137:AG218,"&lt;&gt;NOR",G137:G218)</f>
        <v>0</v>
      </c>
      <c r="H136" s="240"/>
      <c r="I136" s="240">
        <f>SUM(I137:I218)</f>
        <v>0</v>
      </c>
      <c r="J136" s="240"/>
      <c r="K136" s="240">
        <f>SUM(K137:K218)</f>
        <v>0</v>
      </c>
      <c r="L136" s="240"/>
      <c r="M136" s="240">
        <f>SUM(M137:M218)</f>
        <v>0</v>
      </c>
      <c r="N136" s="239"/>
      <c r="O136" s="239">
        <f>SUM(O137:O218)</f>
        <v>0.01</v>
      </c>
      <c r="P136" s="239"/>
      <c r="Q136" s="239">
        <f>SUM(Q137:Q218)</f>
        <v>14.519999999999996</v>
      </c>
      <c r="R136" s="240"/>
      <c r="S136" s="240"/>
      <c r="T136" s="240"/>
      <c r="U136" s="240"/>
      <c r="V136" s="240">
        <f>SUM(V137:V218)</f>
        <v>1052.2099999999998</v>
      </c>
      <c r="W136" s="240"/>
      <c r="X136" s="240"/>
      <c r="Y136" s="240"/>
      <c r="AG136" t="s">
        <v>137</v>
      </c>
    </row>
    <row r="137" spans="1:60" outlineLevel="1" x14ac:dyDescent="0.25">
      <c r="A137" s="251">
        <v>44</v>
      </c>
      <c r="B137" s="252" t="s">
        <v>308</v>
      </c>
      <c r="C137" s="268" t="s">
        <v>309</v>
      </c>
      <c r="D137" s="253" t="s">
        <v>167</v>
      </c>
      <c r="E137" s="254">
        <v>16</v>
      </c>
      <c r="F137" s="255"/>
      <c r="G137" s="256">
        <f>ROUND(E137*F137,2)</f>
        <v>0</v>
      </c>
      <c r="H137" s="234"/>
      <c r="I137" s="233">
        <f>ROUND(E137*H137,2)</f>
        <v>0</v>
      </c>
      <c r="J137" s="234"/>
      <c r="K137" s="233">
        <f>ROUND(E137*J137,2)</f>
        <v>0</v>
      </c>
      <c r="L137" s="233">
        <v>15</v>
      </c>
      <c r="M137" s="233">
        <f>G137*(1+L137/100)</f>
        <v>0</v>
      </c>
      <c r="N137" s="232">
        <v>0</v>
      </c>
      <c r="O137" s="232">
        <f>ROUND(E137*N137,2)</f>
        <v>0</v>
      </c>
      <c r="P137" s="232">
        <v>0</v>
      </c>
      <c r="Q137" s="232">
        <f>ROUND(E137*P137,2)</f>
        <v>0</v>
      </c>
      <c r="R137" s="233"/>
      <c r="S137" s="233" t="s">
        <v>141</v>
      </c>
      <c r="T137" s="233" t="s">
        <v>141</v>
      </c>
      <c r="U137" s="233">
        <v>0.11</v>
      </c>
      <c r="V137" s="233">
        <f>ROUND(E137*U137,2)</f>
        <v>1.76</v>
      </c>
      <c r="W137" s="233"/>
      <c r="X137" s="233" t="s">
        <v>142</v>
      </c>
      <c r="Y137" s="233" t="s">
        <v>143</v>
      </c>
      <c r="Z137" s="212"/>
      <c r="AA137" s="212"/>
      <c r="AB137" s="212"/>
      <c r="AC137" s="212"/>
      <c r="AD137" s="212"/>
      <c r="AE137" s="212"/>
      <c r="AF137" s="212"/>
      <c r="AG137" s="212" t="s">
        <v>144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0.399999999999999" outlineLevel="2" x14ac:dyDescent="0.25">
      <c r="A138" s="229"/>
      <c r="B138" s="230"/>
      <c r="C138" s="269" t="s">
        <v>310</v>
      </c>
      <c r="D138" s="235"/>
      <c r="E138" s="236">
        <v>16</v>
      </c>
      <c r="F138" s="233"/>
      <c r="G138" s="233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146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51">
        <v>45</v>
      </c>
      <c r="B139" s="252" t="s">
        <v>311</v>
      </c>
      <c r="C139" s="268" t="s">
        <v>312</v>
      </c>
      <c r="D139" s="253" t="s">
        <v>153</v>
      </c>
      <c r="E139" s="254">
        <v>3.4</v>
      </c>
      <c r="F139" s="255"/>
      <c r="G139" s="256">
        <f>ROUND(E139*F139,2)</f>
        <v>0</v>
      </c>
      <c r="H139" s="234"/>
      <c r="I139" s="233">
        <f>ROUND(E139*H139,2)</f>
        <v>0</v>
      </c>
      <c r="J139" s="234"/>
      <c r="K139" s="233">
        <f>ROUND(E139*J139,2)</f>
        <v>0</v>
      </c>
      <c r="L139" s="233">
        <v>15</v>
      </c>
      <c r="M139" s="233">
        <f>G139*(1+L139/100)</f>
        <v>0</v>
      </c>
      <c r="N139" s="232">
        <v>6.7000000000000002E-4</v>
      </c>
      <c r="O139" s="232">
        <f>ROUND(E139*N139,2)</f>
        <v>0</v>
      </c>
      <c r="P139" s="232">
        <v>0.184</v>
      </c>
      <c r="Q139" s="232">
        <f>ROUND(E139*P139,2)</f>
        <v>0.63</v>
      </c>
      <c r="R139" s="233"/>
      <c r="S139" s="233" t="s">
        <v>141</v>
      </c>
      <c r="T139" s="233" t="s">
        <v>141</v>
      </c>
      <c r="U139" s="233">
        <v>0.22700000000000001</v>
      </c>
      <c r="V139" s="233">
        <f>ROUND(E139*U139,2)</f>
        <v>0.77</v>
      </c>
      <c r="W139" s="233"/>
      <c r="X139" s="233" t="s">
        <v>142</v>
      </c>
      <c r="Y139" s="233" t="s">
        <v>143</v>
      </c>
      <c r="Z139" s="212"/>
      <c r="AA139" s="212"/>
      <c r="AB139" s="212"/>
      <c r="AC139" s="212"/>
      <c r="AD139" s="212"/>
      <c r="AE139" s="212"/>
      <c r="AF139" s="212"/>
      <c r="AG139" s="212" t="s">
        <v>144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5">
      <c r="A140" s="229"/>
      <c r="B140" s="230"/>
      <c r="C140" s="269" t="s">
        <v>313</v>
      </c>
      <c r="D140" s="235"/>
      <c r="E140" s="236">
        <v>4.8</v>
      </c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146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5">
      <c r="A141" s="229"/>
      <c r="B141" s="230"/>
      <c r="C141" s="269" t="s">
        <v>314</v>
      </c>
      <c r="D141" s="235"/>
      <c r="E141" s="236">
        <v>-1.4</v>
      </c>
      <c r="F141" s="233"/>
      <c r="G141" s="233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2"/>
      <c r="AA141" s="212"/>
      <c r="AB141" s="212"/>
      <c r="AC141" s="212"/>
      <c r="AD141" s="212"/>
      <c r="AE141" s="212"/>
      <c r="AF141" s="212"/>
      <c r="AG141" s="212" t="s">
        <v>146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0.399999999999999" outlineLevel="1" x14ac:dyDescent="0.25">
      <c r="A142" s="251">
        <v>46</v>
      </c>
      <c r="B142" s="252" t="s">
        <v>315</v>
      </c>
      <c r="C142" s="268" t="s">
        <v>316</v>
      </c>
      <c r="D142" s="253" t="s">
        <v>140</v>
      </c>
      <c r="E142" s="254">
        <v>0.74480000000000002</v>
      </c>
      <c r="F142" s="255"/>
      <c r="G142" s="256">
        <f>ROUND(E142*F142,2)</f>
        <v>0</v>
      </c>
      <c r="H142" s="234"/>
      <c r="I142" s="233">
        <f>ROUND(E142*H142,2)</f>
        <v>0</v>
      </c>
      <c r="J142" s="234"/>
      <c r="K142" s="233">
        <f>ROUND(E142*J142,2)</f>
        <v>0</v>
      </c>
      <c r="L142" s="233">
        <v>15</v>
      </c>
      <c r="M142" s="233">
        <f>G142*(1+L142/100)</f>
        <v>0</v>
      </c>
      <c r="N142" s="232">
        <v>0</v>
      </c>
      <c r="O142" s="232">
        <f>ROUND(E142*N142,2)</f>
        <v>0</v>
      </c>
      <c r="P142" s="232">
        <v>2.2000000000000002</v>
      </c>
      <c r="Q142" s="232">
        <f>ROUND(E142*P142,2)</f>
        <v>1.64</v>
      </c>
      <c r="R142" s="233"/>
      <c r="S142" s="233" t="s">
        <v>141</v>
      </c>
      <c r="T142" s="233" t="s">
        <v>141</v>
      </c>
      <c r="U142" s="233">
        <v>10.88</v>
      </c>
      <c r="V142" s="233">
        <f>ROUND(E142*U142,2)</f>
        <v>8.1</v>
      </c>
      <c r="W142" s="233"/>
      <c r="X142" s="233" t="s">
        <v>142</v>
      </c>
      <c r="Y142" s="233" t="s">
        <v>143</v>
      </c>
      <c r="Z142" s="212"/>
      <c r="AA142" s="212"/>
      <c r="AB142" s="212"/>
      <c r="AC142" s="212"/>
      <c r="AD142" s="212"/>
      <c r="AE142" s="212"/>
      <c r="AF142" s="212"/>
      <c r="AG142" s="212" t="s">
        <v>144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0.399999999999999" outlineLevel="2" x14ac:dyDescent="0.25">
      <c r="A143" s="229"/>
      <c r="B143" s="230"/>
      <c r="C143" s="269" t="s">
        <v>317</v>
      </c>
      <c r="D143" s="235"/>
      <c r="E143" s="236">
        <v>0.74480000000000002</v>
      </c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146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5">
      <c r="A144" s="251">
        <v>47</v>
      </c>
      <c r="B144" s="252" t="s">
        <v>318</v>
      </c>
      <c r="C144" s="268" t="s">
        <v>319</v>
      </c>
      <c r="D144" s="253" t="s">
        <v>153</v>
      </c>
      <c r="E144" s="254">
        <v>5.82</v>
      </c>
      <c r="F144" s="255"/>
      <c r="G144" s="256">
        <f>ROUND(E144*F144,2)</f>
        <v>0</v>
      </c>
      <c r="H144" s="234"/>
      <c r="I144" s="233">
        <f>ROUND(E144*H144,2)</f>
        <v>0</v>
      </c>
      <c r="J144" s="234"/>
      <c r="K144" s="233">
        <f>ROUND(E144*J144,2)</f>
        <v>0</v>
      </c>
      <c r="L144" s="233">
        <v>15</v>
      </c>
      <c r="M144" s="233">
        <f>G144*(1+L144/100)</f>
        <v>0</v>
      </c>
      <c r="N144" s="232">
        <v>0</v>
      </c>
      <c r="O144" s="232">
        <f>ROUND(E144*N144,2)</f>
        <v>0</v>
      </c>
      <c r="P144" s="232">
        <v>1.75E-3</v>
      </c>
      <c r="Q144" s="232">
        <f>ROUND(E144*P144,2)</f>
        <v>0.01</v>
      </c>
      <c r="R144" s="233"/>
      <c r="S144" s="233" t="s">
        <v>141</v>
      </c>
      <c r="T144" s="233" t="s">
        <v>141</v>
      </c>
      <c r="U144" s="233">
        <v>0.16500000000000001</v>
      </c>
      <c r="V144" s="233">
        <f>ROUND(E144*U144,2)</f>
        <v>0.96</v>
      </c>
      <c r="W144" s="233"/>
      <c r="X144" s="233" t="s">
        <v>142</v>
      </c>
      <c r="Y144" s="233" t="s">
        <v>143</v>
      </c>
      <c r="Z144" s="212"/>
      <c r="AA144" s="212"/>
      <c r="AB144" s="212"/>
      <c r="AC144" s="212"/>
      <c r="AD144" s="212"/>
      <c r="AE144" s="212"/>
      <c r="AF144" s="212"/>
      <c r="AG144" s="212" t="s">
        <v>144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5">
      <c r="A145" s="229"/>
      <c r="B145" s="230"/>
      <c r="C145" s="269" t="s">
        <v>320</v>
      </c>
      <c r="D145" s="235"/>
      <c r="E145" s="236">
        <v>5.82</v>
      </c>
      <c r="F145" s="233"/>
      <c r="G145" s="233"/>
      <c r="H145" s="233"/>
      <c r="I145" s="233"/>
      <c r="J145" s="233"/>
      <c r="K145" s="233"/>
      <c r="L145" s="233"/>
      <c r="M145" s="233"/>
      <c r="N145" s="232"/>
      <c r="O145" s="232"/>
      <c r="P145" s="232"/>
      <c r="Q145" s="232"/>
      <c r="R145" s="233"/>
      <c r="S145" s="233"/>
      <c r="T145" s="233"/>
      <c r="U145" s="233"/>
      <c r="V145" s="233"/>
      <c r="W145" s="233"/>
      <c r="X145" s="233"/>
      <c r="Y145" s="233"/>
      <c r="Z145" s="212"/>
      <c r="AA145" s="212"/>
      <c r="AB145" s="212"/>
      <c r="AC145" s="212"/>
      <c r="AD145" s="212"/>
      <c r="AE145" s="212"/>
      <c r="AF145" s="212"/>
      <c r="AG145" s="212" t="s">
        <v>146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0.399999999999999" outlineLevel="1" x14ac:dyDescent="0.25">
      <c r="A146" s="251">
        <v>48</v>
      </c>
      <c r="B146" s="252" t="s">
        <v>321</v>
      </c>
      <c r="C146" s="268" t="s">
        <v>322</v>
      </c>
      <c r="D146" s="253" t="s">
        <v>153</v>
      </c>
      <c r="E146" s="254">
        <v>5.82</v>
      </c>
      <c r="F146" s="255"/>
      <c r="G146" s="256">
        <f>ROUND(E146*F146,2)</f>
        <v>0</v>
      </c>
      <c r="H146" s="234"/>
      <c r="I146" s="233">
        <f>ROUND(E146*H146,2)</f>
        <v>0</v>
      </c>
      <c r="J146" s="234"/>
      <c r="K146" s="233">
        <f>ROUND(E146*J146,2)</f>
        <v>0</v>
      </c>
      <c r="L146" s="233">
        <v>15</v>
      </c>
      <c r="M146" s="233">
        <f>G146*(1+L146/100)</f>
        <v>0</v>
      </c>
      <c r="N146" s="232">
        <v>0</v>
      </c>
      <c r="O146" s="232">
        <f>ROUND(E146*N146,2)</f>
        <v>0</v>
      </c>
      <c r="P146" s="232">
        <v>0.02</v>
      </c>
      <c r="Q146" s="232">
        <f>ROUND(E146*P146,2)</f>
        <v>0.12</v>
      </c>
      <c r="R146" s="233"/>
      <c r="S146" s="233" t="s">
        <v>141</v>
      </c>
      <c r="T146" s="233" t="s">
        <v>141</v>
      </c>
      <c r="U146" s="233">
        <v>0.23</v>
      </c>
      <c r="V146" s="233">
        <f>ROUND(E146*U146,2)</f>
        <v>1.34</v>
      </c>
      <c r="W146" s="233"/>
      <c r="X146" s="233" t="s">
        <v>142</v>
      </c>
      <c r="Y146" s="233" t="s">
        <v>143</v>
      </c>
      <c r="Z146" s="212"/>
      <c r="AA146" s="212"/>
      <c r="AB146" s="212"/>
      <c r="AC146" s="212"/>
      <c r="AD146" s="212"/>
      <c r="AE146" s="212"/>
      <c r="AF146" s="212"/>
      <c r="AG146" s="212" t="s">
        <v>144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25">
      <c r="A147" s="229"/>
      <c r="B147" s="230"/>
      <c r="C147" s="269" t="s">
        <v>320</v>
      </c>
      <c r="D147" s="235"/>
      <c r="E147" s="236">
        <v>5.82</v>
      </c>
      <c r="F147" s="233"/>
      <c r="G147" s="233"/>
      <c r="H147" s="233"/>
      <c r="I147" s="233"/>
      <c r="J147" s="233"/>
      <c r="K147" s="233"/>
      <c r="L147" s="233"/>
      <c r="M147" s="233"/>
      <c r="N147" s="232"/>
      <c r="O147" s="232"/>
      <c r="P147" s="232"/>
      <c r="Q147" s="232"/>
      <c r="R147" s="233"/>
      <c r="S147" s="233"/>
      <c r="T147" s="233"/>
      <c r="U147" s="233"/>
      <c r="V147" s="233"/>
      <c r="W147" s="233"/>
      <c r="X147" s="233"/>
      <c r="Y147" s="233"/>
      <c r="Z147" s="212"/>
      <c r="AA147" s="212"/>
      <c r="AB147" s="212"/>
      <c r="AC147" s="212"/>
      <c r="AD147" s="212"/>
      <c r="AE147" s="212"/>
      <c r="AF147" s="212"/>
      <c r="AG147" s="212" t="s">
        <v>146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5">
      <c r="A148" s="251">
        <v>49</v>
      </c>
      <c r="B148" s="252" t="s">
        <v>323</v>
      </c>
      <c r="C148" s="268" t="s">
        <v>324</v>
      </c>
      <c r="D148" s="253" t="s">
        <v>167</v>
      </c>
      <c r="E148" s="254">
        <v>3</v>
      </c>
      <c r="F148" s="255"/>
      <c r="G148" s="256">
        <f>ROUND(E148*F148,2)</f>
        <v>0</v>
      </c>
      <c r="H148" s="234"/>
      <c r="I148" s="233">
        <f>ROUND(E148*H148,2)</f>
        <v>0</v>
      </c>
      <c r="J148" s="234"/>
      <c r="K148" s="233">
        <f>ROUND(E148*J148,2)</f>
        <v>0</v>
      </c>
      <c r="L148" s="233">
        <v>15</v>
      </c>
      <c r="M148" s="233">
        <f>G148*(1+L148/100)</f>
        <v>0</v>
      </c>
      <c r="N148" s="232">
        <v>0</v>
      </c>
      <c r="O148" s="232">
        <f>ROUND(E148*N148,2)</f>
        <v>0</v>
      </c>
      <c r="P148" s="232">
        <v>4.0000000000000002E-4</v>
      </c>
      <c r="Q148" s="232">
        <f>ROUND(E148*P148,2)</f>
        <v>0</v>
      </c>
      <c r="R148" s="233"/>
      <c r="S148" s="233" t="s">
        <v>141</v>
      </c>
      <c r="T148" s="233" t="s">
        <v>141</v>
      </c>
      <c r="U148" s="233">
        <v>7.0000000000000007E-2</v>
      </c>
      <c r="V148" s="233">
        <f>ROUND(E148*U148,2)</f>
        <v>0.21</v>
      </c>
      <c r="W148" s="233"/>
      <c r="X148" s="233" t="s">
        <v>142</v>
      </c>
      <c r="Y148" s="233" t="s">
        <v>143</v>
      </c>
      <c r="Z148" s="212"/>
      <c r="AA148" s="212"/>
      <c r="AB148" s="212"/>
      <c r="AC148" s="212"/>
      <c r="AD148" s="212"/>
      <c r="AE148" s="212"/>
      <c r="AF148" s="212"/>
      <c r="AG148" s="212" t="s">
        <v>144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5">
      <c r="A149" s="229"/>
      <c r="B149" s="230"/>
      <c r="C149" s="269" t="s">
        <v>325</v>
      </c>
      <c r="D149" s="235"/>
      <c r="E149" s="236">
        <v>3</v>
      </c>
      <c r="F149" s="233"/>
      <c r="G149" s="233"/>
      <c r="H149" s="233"/>
      <c r="I149" s="233"/>
      <c r="J149" s="233"/>
      <c r="K149" s="233"/>
      <c r="L149" s="233"/>
      <c r="M149" s="233"/>
      <c r="N149" s="232"/>
      <c r="O149" s="232"/>
      <c r="P149" s="232"/>
      <c r="Q149" s="232"/>
      <c r="R149" s="233"/>
      <c r="S149" s="233"/>
      <c r="T149" s="233"/>
      <c r="U149" s="233"/>
      <c r="V149" s="233"/>
      <c r="W149" s="233"/>
      <c r="X149" s="233"/>
      <c r="Y149" s="233"/>
      <c r="Z149" s="212"/>
      <c r="AA149" s="212"/>
      <c r="AB149" s="212"/>
      <c r="AC149" s="212"/>
      <c r="AD149" s="212"/>
      <c r="AE149" s="212"/>
      <c r="AF149" s="212"/>
      <c r="AG149" s="212" t="s">
        <v>146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5">
      <c r="A150" s="251">
        <v>50</v>
      </c>
      <c r="B150" s="252" t="s">
        <v>326</v>
      </c>
      <c r="C150" s="268" t="s">
        <v>327</v>
      </c>
      <c r="D150" s="253" t="s">
        <v>153</v>
      </c>
      <c r="E150" s="254">
        <v>0.38</v>
      </c>
      <c r="F150" s="255"/>
      <c r="G150" s="256">
        <f>ROUND(E150*F150,2)</f>
        <v>0</v>
      </c>
      <c r="H150" s="234"/>
      <c r="I150" s="233">
        <f>ROUND(E150*H150,2)</f>
        <v>0</v>
      </c>
      <c r="J150" s="234"/>
      <c r="K150" s="233">
        <f>ROUND(E150*J150,2)</f>
        <v>0</v>
      </c>
      <c r="L150" s="233">
        <v>15</v>
      </c>
      <c r="M150" s="233">
        <f>G150*(1+L150/100)</f>
        <v>0</v>
      </c>
      <c r="N150" s="232">
        <v>0</v>
      </c>
      <c r="O150" s="232">
        <f>ROUND(E150*N150,2)</f>
        <v>0</v>
      </c>
      <c r="P150" s="232">
        <v>7.4999999999999997E-2</v>
      </c>
      <c r="Q150" s="232">
        <f>ROUND(E150*P150,2)</f>
        <v>0.03</v>
      </c>
      <c r="R150" s="233"/>
      <c r="S150" s="233" t="s">
        <v>141</v>
      </c>
      <c r="T150" s="233" t="s">
        <v>141</v>
      </c>
      <c r="U150" s="233">
        <v>0.64300000000000002</v>
      </c>
      <c r="V150" s="233">
        <f>ROUND(E150*U150,2)</f>
        <v>0.24</v>
      </c>
      <c r="W150" s="233"/>
      <c r="X150" s="233" t="s">
        <v>142</v>
      </c>
      <c r="Y150" s="233" t="s">
        <v>143</v>
      </c>
      <c r="Z150" s="212"/>
      <c r="AA150" s="212"/>
      <c r="AB150" s="212"/>
      <c r="AC150" s="212"/>
      <c r="AD150" s="212"/>
      <c r="AE150" s="212"/>
      <c r="AF150" s="212"/>
      <c r="AG150" s="212" t="s">
        <v>144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5">
      <c r="A151" s="229"/>
      <c r="B151" s="230"/>
      <c r="C151" s="269" t="s">
        <v>328</v>
      </c>
      <c r="D151" s="235"/>
      <c r="E151" s="236">
        <v>0.38</v>
      </c>
      <c r="F151" s="233"/>
      <c r="G151" s="23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146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0.399999999999999" outlineLevel="1" x14ac:dyDescent="0.25">
      <c r="A152" s="251">
        <v>51</v>
      </c>
      <c r="B152" s="252" t="s">
        <v>329</v>
      </c>
      <c r="C152" s="268" t="s">
        <v>330</v>
      </c>
      <c r="D152" s="253" t="s">
        <v>294</v>
      </c>
      <c r="E152" s="254">
        <v>3</v>
      </c>
      <c r="F152" s="255"/>
      <c r="G152" s="256">
        <f>ROUND(E152*F152,2)</f>
        <v>0</v>
      </c>
      <c r="H152" s="234"/>
      <c r="I152" s="233">
        <f>ROUND(E152*H152,2)</f>
        <v>0</v>
      </c>
      <c r="J152" s="234"/>
      <c r="K152" s="233">
        <f>ROUND(E152*J152,2)</f>
        <v>0</v>
      </c>
      <c r="L152" s="233">
        <v>15</v>
      </c>
      <c r="M152" s="233">
        <f>G152*(1+L152/100)</f>
        <v>0</v>
      </c>
      <c r="N152" s="232">
        <v>0</v>
      </c>
      <c r="O152" s="232">
        <f>ROUND(E152*N152,2)</f>
        <v>0</v>
      </c>
      <c r="P152" s="232">
        <v>0</v>
      </c>
      <c r="Q152" s="232">
        <f>ROUND(E152*P152,2)</f>
        <v>0</v>
      </c>
      <c r="R152" s="233"/>
      <c r="S152" s="233" t="s">
        <v>141</v>
      </c>
      <c r="T152" s="233" t="s">
        <v>141</v>
      </c>
      <c r="U152" s="233">
        <v>0.05</v>
      </c>
      <c r="V152" s="233">
        <f>ROUND(E152*U152,2)</f>
        <v>0.15</v>
      </c>
      <c r="W152" s="233"/>
      <c r="X152" s="233" t="s">
        <v>142</v>
      </c>
      <c r="Y152" s="233" t="s">
        <v>143</v>
      </c>
      <c r="Z152" s="212"/>
      <c r="AA152" s="212"/>
      <c r="AB152" s="212"/>
      <c r="AC152" s="212"/>
      <c r="AD152" s="212"/>
      <c r="AE152" s="212"/>
      <c r="AF152" s="212"/>
      <c r="AG152" s="212" t="s">
        <v>144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2" x14ac:dyDescent="0.25">
      <c r="A153" s="229"/>
      <c r="B153" s="230"/>
      <c r="C153" s="269" t="s">
        <v>331</v>
      </c>
      <c r="D153" s="235"/>
      <c r="E153" s="236">
        <v>3</v>
      </c>
      <c r="F153" s="233"/>
      <c r="G153" s="233"/>
      <c r="H153" s="233"/>
      <c r="I153" s="233"/>
      <c r="J153" s="233"/>
      <c r="K153" s="233"/>
      <c r="L153" s="233"/>
      <c r="M153" s="233"/>
      <c r="N153" s="232"/>
      <c r="O153" s="232"/>
      <c r="P153" s="232"/>
      <c r="Q153" s="232"/>
      <c r="R153" s="233"/>
      <c r="S153" s="233"/>
      <c r="T153" s="233"/>
      <c r="U153" s="233"/>
      <c r="V153" s="233"/>
      <c r="W153" s="233"/>
      <c r="X153" s="233"/>
      <c r="Y153" s="233"/>
      <c r="Z153" s="212"/>
      <c r="AA153" s="212"/>
      <c r="AB153" s="212"/>
      <c r="AC153" s="212"/>
      <c r="AD153" s="212"/>
      <c r="AE153" s="212"/>
      <c r="AF153" s="212"/>
      <c r="AG153" s="212" t="s">
        <v>146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5">
      <c r="A154" s="251">
        <v>52</v>
      </c>
      <c r="B154" s="252" t="s">
        <v>332</v>
      </c>
      <c r="C154" s="268" t="s">
        <v>333</v>
      </c>
      <c r="D154" s="253" t="s">
        <v>153</v>
      </c>
      <c r="E154" s="254">
        <v>5.3</v>
      </c>
      <c r="F154" s="255"/>
      <c r="G154" s="256">
        <f>ROUND(E154*F154,2)</f>
        <v>0</v>
      </c>
      <c r="H154" s="234"/>
      <c r="I154" s="233">
        <f>ROUND(E154*H154,2)</f>
        <v>0</v>
      </c>
      <c r="J154" s="234"/>
      <c r="K154" s="233">
        <f>ROUND(E154*J154,2)</f>
        <v>0</v>
      </c>
      <c r="L154" s="233">
        <v>15</v>
      </c>
      <c r="M154" s="233">
        <f>G154*(1+L154/100)</f>
        <v>0</v>
      </c>
      <c r="N154" s="232">
        <v>1.17E-3</v>
      </c>
      <c r="O154" s="232">
        <f>ROUND(E154*N154,2)</f>
        <v>0.01</v>
      </c>
      <c r="P154" s="232">
        <v>8.7999999999999995E-2</v>
      </c>
      <c r="Q154" s="232">
        <f>ROUND(E154*P154,2)</f>
        <v>0.47</v>
      </c>
      <c r="R154" s="233"/>
      <c r="S154" s="233" t="s">
        <v>141</v>
      </c>
      <c r="T154" s="233" t="s">
        <v>141</v>
      </c>
      <c r="U154" s="233">
        <v>0.55600000000000005</v>
      </c>
      <c r="V154" s="233">
        <f>ROUND(E154*U154,2)</f>
        <v>2.95</v>
      </c>
      <c r="W154" s="233"/>
      <c r="X154" s="233" t="s">
        <v>142</v>
      </c>
      <c r="Y154" s="233" t="s">
        <v>143</v>
      </c>
      <c r="Z154" s="212"/>
      <c r="AA154" s="212"/>
      <c r="AB154" s="212"/>
      <c r="AC154" s="212"/>
      <c r="AD154" s="212"/>
      <c r="AE154" s="212"/>
      <c r="AF154" s="212"/>
      <c r="AG154" s="212" t="s">
        <v>144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5">
      <c r="A155" s="229"/>
      <c r="B155" s="230"/>
      <c r="C155" s="269" t="s">
        <v>334</v>
      </c>
      <c r="D155" s="235"/>
      <c r="E155" s="236">
        <v>5.3</v>
      </c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146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5">
      <c r="A156" s="251">
        <v>53</v>
      </c>
      <c r="B156" s="252" t="s">
        <v>335</v>
      </c>
      <c r="C156" s="268" t="s">
        <v>336</v>
      </c>
      <c r="D156" s="253" t="s">
        <v>167</v>
      </c>
      <c r="E156" s="254">
        <v>2.1</v>
      </c>
      <c r="F156" s="255"/>
      <c r="G156" s="256">
        <f>ROUND(E156*F156,2)</f>
        <v>0</v>
      </c>
      <c r="H156" s="234"/>
      <c r="I156" s="233">
        <f>ROUND(E156*H156,2)</f>
        <v>0</v>
      </c>
      <c r="J156" s="234"/>
      <c r="K156" s="233">
        <f>ROUND(E156*J156,2)</f>
        <v>0</v>
      </c>
      <c r="L156" s="233">
        <v>15</v>
      </c>
      <c r="M156" s="233">
        <f>G156*(1+L156/100)</f>
        <v>0</v>
      </c>
      <c r="N156" s="232">
        <v>0</v>
      </c>
      <c r="O156" s="232">
        <f>ROUND(E156*N156,2)</f>
        <v>0</v>
      </c>
      <c r="P156" s="232">
        <v>1.507E-2</v>
      </c>
      <c r="Q156" s="232">
        <f>ROUND(E156*P156,2)</f>
        <v>0.03</v>
      </c>
      <c r="R156" s="233"/>
      <c r="S156" s="233" t="s">
        <v>141</v>
      </c>
      <c r="T156" s="233" t="s">
        <v>141</v>
      </c>
      <c r="U156" s="233">
        <v>0.11</v>
      </c>
      <c r="V156" s="233">
        <f>ROUND(E156*U156,2)</f>
        <v>0.23</v>
      </c>
      <c r="W156" s="233"/>
      <c r="X156" s="233" t="s">
        <v>142</v>
      </c>
      <c r="Y156" s="233" t="s">
        <v>143</v>
      </c>
      <c r="Z156" s="212"/>
      <c r="AA156" s="212"/>
      <c r="AB156" s="212"/>
      <c r="AC156" s="212"/>
      <c r="AD156" s="212"/>
      <c r="AE156" s="212"/>
      <c r="AF156" s="212"/>
      <c r="AG156" s="212" t="s">
        <v>144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25">
      <c r="A157" s="229"/>
      <c r="B157" s="230"/>
      <c r="C157" s="269" t="s">
        <v>337</v>
      </c>
      <c r="D157" s="235"/>
      <c r="E157" s="236">
        <v>2.1</v>
      </c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146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5">
      <c r="A158" s="251">
        <v>54</v>
      </c>
      <c r="B158" s="252" t="s">
        <v>338</v>
      </c>
      <c r="C158" s="268" t="s">
        <v>339</v>
      </c>
      <c r="D158" s="253" t="s">
        <v>294</v>
      </c>
      <c r="E158" s="254">
        <v>1</v>
      </c>
      <c r="F158" s="255"/>
      <c r="G158" s="256">
        <f>ROUND(E158*F158,2)</f>
        <v>0</v>
      </c>
      <c r="H158" s="234"/>
      <c r="I158" s="233">
        <f>ROUND(E158*H158,2)</f>
        <v>0</v>
      </c>
      <c r="J158" s="234"/>
      <c r="K158" s="233">
        <f>ROUND(E158*J158,2)</f>
        <v>0</v>
      </c>
      <c r="L158" s="233">
        <v>15</v>
      </c>
      <c r="M158" s="233">
        <f>G158*(1+L158/100)</f>
        <v>0</v>
      </c>
      <c r="N158" s="232">
        <v>1.33E-3</v>
      </c>
      <c r="O158" s="232">
        <f>ROUND(E158*N158,2)</f>
        <v>0</v>
      </c>
      <c r="P158" s="232">
        <v>0.20699999999999999</v>
      </c>
      <c r="Q158" s="232">
        <f>ROUND(E158*P158,2)</f>
        <v>0.21</v>
      </c>
      <c r="R158" s="233"/>
      <c r="S158" s="233" t="s">
        <v>141</v>
      </c>
      <c r="T158" s="233" t="s">
        <v>141</v>
      </c>
      <c r="U158" s="233">
        <v>1.538</v>
      </c>
      <c r="V158" s="233">
        <f>ROUND(E158*U158,2)</f>
        <v>1.54</v>
      </c>
      <c r="W158" s="233"/>
      <c r="X158" s="233" t="s">
        <v>142</v>
      </c>
      <c r="Y158" s="233" t="s">
        <v>143</v>
      </c>
      <c r="Z158" s="212"/>
      <c r="AA158" s="212"/>
      <c r="AB158" s="212"/>
      <c r="AC158" s="212"/>
      <c r="AD158" s="212"/>
      <c r="AE158" s="212"/>
      <c r="AF158" s="212"/>
      <c r="AG158" s="212" t="s">
        <v>144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25">
      <c r="A159" s="229"/>
      <c r="B159" s="230"/>
      <c r="C159" s="271" t="s">
        <v>340</v>
      </c>
      <c r="D159" s="263"/>
      <c r="E159" s="263"/>
      <c r="F159" s="263"/>
      <c r="G159" s="263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2"/>
      <c r="AA159" s="212"/>
      <c r="AB159" s="212"/>
      <c r="AC159" s="212"/>
      <c r="AD159" s="212"/>
      <c r="AE159" s="212"/>
      <c r="AF159" s="212"/>
      <c r="AG159" s="212" t="s">
        <v>169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5">
      <c r="A160" s="229"/>
      <c r="B160" s="230"/>
      <c r="C160" s="269" t="s">
        <v>341</v>
      </c>
      <c r="D160" s="235"/>
      <c r="E160" s="236">
        <v>1</v>
      </c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146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5">
      <c r="A161" s="251">
        <v>55</v>
      </c>
      <c r="B161" s="252" t="s">
        <v>342</v>
      </c>
      <c r="C161" s="268" t="s">
        <v>343</v>
      </c>
      <c r="D161" s="253" t="s">
        <v>140</v>
      </c>
      <c r="E161" s="254">
        <v>0.99</v>
      </c>
      <c r="F161" s="255"/>
      <c r="G161" s="256">
        <f>ROUND(E161*F161,2)</f>
        <v>0</v>
      </c>
      <c r="H161" s="234"/>
      <c r="I161" s="233">
        <f>ROUND(E161*H161,2)</f>
        <v>0</v>
      </c>
      <c r="J161" s="234"/>
      <c r="K161" s="233">
        <f>ROUND(E161*J161,2)</f>
        <v>0</v>
      </c>
      <c r="L161" s="233">
        <v>15</v>
      </c>
      <c r="M161" s="233">
        <f>G161*(1+L161/100)</f>
        <v>0</v>
      </c>
      <c r="N161" s="232">
        <v>1.82E-3</v>
      </c>
      <c r="O161" s="232">
        <f>ROUND(E161*N161,2)</f>
        <v>0</v>
      </c>
      <c r="P161" s="232">
        <v>1.8</v>
      </c>
      <c r="Q161" s="232">
        <f>ROUND(E161*P161,2)</f>
        <v>1.78</v>
      </c>
      <c r="R161" s="233"/>
      <c r="S161" s="233" t="s">
        <v>141</v>
      </c>
      <c r="T161" s="233" t="s">
        <v>141</v>
      </c>
      <c r="U161" s="233">
        <v>3.1960000000000002</v>
      </c>
      <c r="V161" s="233">
        <f>ROUND(E161*U161,2)</f>
        <v>3.16</v>
      </c>
      <c r="W161" s="233"/>
      <c r="X161" s="233" t="s">
        <v>142</v>
      </c>
      <c r="Y161" s="233" t="s">
        <v>143</v>
      </c>
      <c r="Z161" s="212"/>
      <c r="AA161" s="212"/>
      <c r="AB161" s="212"/>
      <c r="AC161" s="212"/>
      <c r="AD161" s="212"/>
      <c r="AE161" s="212"/>
      <c r="AF161" s="212"/>
      <c r="AG161" s="212" t="s">
        <v>144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5">
      <c r="A162" s="229"/>
      <c r="B162" s="230"/>
      <c r="C162" s="271" t="s">
        <v>340</v>
      </c>
      <c r="D162" s="263"/>
      <c r="E162" s="263"/>
      <c r="F162" s="263"/>
      <c r="G162" s="26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169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2" x14ac:dyDescent="0.25">
      <c r="A163" s="229"/>
      <c r="B163" s="230"/>
      <c r="C163" s="269" t="s">
        <v>344</v>
      </c>
      <c r="D163" s="235"/>
      <c r="E163" s="236">
        <v>0.99</v>
      </c>
      <c r="F163" s="233"/>
      <c r="G163" s="233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146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5">
      <c r="A164" s="251">
        <v>56</v>
      </c>
      <c r="B164" s="252" t="s">
        <v>345</v>
      </c>
      <c r="C164" s="268" t="s">
        <v>346</v>
      </c>
      <c r="D164" s="253" t="s">
        <v>167</v>
      </c>
      <c r="E164" s="254">
        <v>2.6</v>
      </c>
      <c r="F164" s="255"/>
      <c r="G164" s="256">
        <f>ROUND(E164*F164,2)</f>
        <v>0</v>
      </c>
      <c r="H164" s="234"/>
      <c r="I164" s="233">
        <f>ROUND(E164*H164,2)</f>
        <v>0</v>
      </c>
      <c r="J164" s="234"/>
      <c r="K164" s="233">
        <f>ROUND(E164*J164,2)</f>
        <v>0</v>
      </c>
      <c r="L164" s="233">
        <v>15</v>
      </c>
      <c r="M164" s="233">
        <f>G164*(1+L164/100)</f>
        <v>0</v>
      </c>
      <c r="N164" s="232">
        <v>0</v>
      </c>
      <c r="O164" s="232">
        <f>ROUND(E164*N164,2)</f>
        <v>0</v>
      </c>
      <c r="P164" s="232">
        <v>4.2000000000000003E-2</v>
      </c>
      <c r="Q164" s="232">
        <f>ROUND(E164*P164,2)</f>
        <v>0.11</v>
      </c>
      <c r="R164" s="233"/>
      <c r="S164" s="233" t="s">
        <v>141</v>
      </c>
      <c r="T164" s="233" t="s">
        <v>141</v>
      </c>
      <c r="U164" s="233">
        <v>0.71499999999999997</v>
      </c>
      <c r="V164" s="233">
        <f>ROUND(E164*U164,2)</f>
        <v>1.86</v>
      </c>
      <c r="W164" s="233"/>
      <c r="X164" s="233" t="s">
        <v>142</v>
      </c>
      <c r="Y164" s="233" t="s">
        <v>143</v>
      </c>
      <c r="Z164" s="212"/>
      <c r="AA164" s="212"/>
      <c r="AB164" s="212"/>
      <c r="AC164" s="212"/>
      <c r="AD164" s="212"/>
      <c r="AE164" s="212"/>
      <c r="AF164" s="212"/>
      <c r="AG164" s="212" t="s">
        <v>144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5">
      <c r="A165" s="229"/>
      <c r="B165" s="230"/>
      <c r="C165" s="269" t="s">
        <v>347</v>
      </c>
      <c r="D165" s="235"/>
      <c r="E165" s="236">
        <v>2.6</v>
      </c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146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5">
      <c r="A166" s="251">
        <v>57</v>
      </c>
      <c r="B166" s="252" t="s">
        <v>348</v>
      </c>
      <c r="C166" s="268" t="s">
        <v>349</v>
      </c>
      <c r="D166" s="253" t="s">
        <v>167</v>
      </c>
      <c r="E166" s="254">
        <v>2.8</v>
      </c>
      <c r="F166" s="255"/>
      <c r="G166" s="256">
        <f>ROUND(E166*F166,2)</f>
        <v>0</v>
      </c>
      <c r="H166" s="234"/>
      <c r="I166" s="233">
        <f>ROUND(E166*H166,2)</f>
        <v>0</v>
      </c>
      <c r="J166" s="234"/>
      <c r="K166" s="233">
        <f>ROUND(E166*J166,2)</f>
        <v>0</v>
      </c>
      <c r="L166" s="233">
        <v>15</v>
      </c>
      <c r="M166" s="233">
        <f>G166*(1+L166/100)</f>
        <v>0</v>
      </c>
      <c r="N166" s="232">
        <v>0</v>
      </c>
      <c r="O166" s="232">
        <f>ROUND(E166*N166,2)</f>
        <v>0</v>
      </c>
      <c r="P166" s="232">
        <v>6.5000000000000002E-2</v>
      </c>
      <c r="Q166" s="232">
        <f>ROUND(E166*P166,2)</f>
        <v>0.18</v>
      </c>
      <c r="R166" s="233"/>
      <c r="S166" s="233" t="s">
        <v>141</v>
      </c>
      <c r="T166" s="233" t="s">
        <v>141</v>
      </c>
      <c r="U166" s="233">
        <v>0.93</v>
      </c>
      <c r="V166" s="233">
        <f>ROUND(E166*U166,2)</f>
        <v>2.6</v>
      </c>
      <c r="W166" s="233"/>
      <c r="X166" s="233" t="s">
        <v>142</v>
      </c>
      <c r="Y166" s="233" t="s">
        <v>143</v>
      </c>
      <c r="Z166" s="212"/>
      <c r="AA166" s="212"/>
      <c r="AB166" s="212"/>
      <c r="AC166" s="212"/>
      <c r="AD166" s="212"/>
      <c r="AE166" s="212"/>
      <c r="AF166" s="212"/>
      <c r="AG166" s="212" t="s">
        <v>144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5">
      <c r="A167" s="229"/>
      <c r="B167" s="230"/>
      <c r="C167" s="269" t="s">
        <v>350</v>
      </c>
      <c r="D167" s="235"/>
      <c r="E167" s="236">
        <v>2.8</v>
      </c>
      <c r="F167" s="233"/>
      <c r="G167" s="233"/>
      <c r="H167" s="233"/>
      <c r="I167" s="233"/>
      <c r="J167" s="233"/>
      <c r="K167" s="233"/>
      <c r="L167" s="233"/>
      <c r="M167" s="233"/>
      <c r="N167" s="232"/>
      <c r="O167" s="232"/>
      <c r="P167" s="232"/>
      <c r="Q167" s="232"/>
      <c r="R167" s="233"/>
      <c r="S167" s="233"/>
      <c r="T167" s="233"/>
      <c r="U167" s="233"/>
      <c r="V167" s="233"/>
      <c r="W167" s="233"/>
      <c r="X167" s="233"/>
      <c r="Y167" s="233"/>
      <c r="Z167" s="212"/>
      <c r="AA167" s="212"/>
      <c r="AB167" s="212"/>
      <c r="AC167" s="212"/>
      <c r="AD167" s="212"/>
      <c r="AE167" s="212"/>
      <c r="AF167" s="212"/>
      <c r="AG167" s="212" t="s">
        <v>146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5">
      <c r="A168" s="251">
        <v>58</v>
      </c>
      <c r="B168" s="252" t="s">
        <v>351</v>
      </c>
      <c r="C168" s="268" t="s">
        <v>352</v>
      </c>
      <c r="D168" s="253" t="s">
        <v>153</v>
      </c>
      <c r="E168" s="254">
        <v>62.55</v>
      </c>
      <c r="F168" s="255"/>
      <c r="G168" s="256">
        <f>ROUND(E168*F168,2)</f>
        <v>0</v>
      </c>
      <c r="H168" s="234"/>
      <c r="I168" s="233">
        <f>ROUND(E168*H168,2)</f>
        <v>0</v>
      </c>
      <c r="J168" s="234"/>
      <c r="K168" s="233">
        <f>ROUND(E168*J168,2)</f>
        <v>0</v>
      </c>
      <c r="L168" s="233">
        <v>15</v>
      </c>
      <c r="M168" s="233">
        <f>G168*(1+L168/100)</f>
        <v>0</v>
      </c>
      <c r="N168" s="232">
        <v>0</v>
      </c>
      <c r="O168" s="232">
        <f>ROUND(E168*N168,2)</f>
        <v>0</v>
      </c>
      <c r="P168" s="232">
        <v>0.05</v>
      </c>
      <c r="Q168" s="232">
        <f>ROUND(E168*P168,2)</f>
        <v>3.13</v>
      </c>
      <c r="R168" s="233"/>
      <c r="S168" s="233" t="s">
        <v>141</v>
      </c>
      <c r="T168" s="233" t="s">
        <v>141</v>
      </c>
      <c r="U168" s="233">
        <v>0.33</v>
      </c>
      <c r="V168" s="233">
        <f>ROUND(E168*U168,2)</f>
        <v>20.64</v>
      </c>
      <c r="W168" s="233"/>
      <c r="X168" s="233" t="s">
        <v>142</v>
      </c>
      <c r="Y168" s="233" t="s">
        <v>143</v>
      </c>
      <c r="Z168" s="212"/>
      <c r="AA168" s="212"/>
      <c r="AB168" s="212"/>
      <c r="AC168" s="212"/>
      <c r="AD168" s="212"/>
      <c r="AE168" s="212"/>
      <c r="AF168" s="212"/>
      <c r="AG168" s="212" t="s">
        <v>144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5">
      <c r="A169" s="229"/>
      <c r="B169" s="230"/>
      <c r="C169" s="269" t="s">
        <v>254</v>
      </c>
      <c r="D169" s="235"/>
      <c r="E169" s="236">
        <v>56.4</v>
      </c>
      <c r="F169" s="233"/>
      <c r="G169" s="23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2"/>
      <c r="AA169" s="212"/>
      <c r="AB169" s="212"/>
      <c r="AC169" s="212"/>
      <c r="AD169" s="212"/>
      <c r="AE169" s="212"/>
      <c r="AF169" s="212"/>
      <c r="AG169" s="212" t="s">
        <v>146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5">
      <c r="A170" s="229"/>
      <c r="B170" s="230"/>
      <c r="C170" s="269" t="s">
        <v>255</v>
      </c>
      <c r="D170" s="235"/>
      <c r="E170" s="236">
        <v>6.15</v>
      </c>
      <c r="F170" s="233"/>
      <c r="G170" s="233"/>
      <c r="H170" s="233"/>
      <c r="I170" s="233"/>
      <c r="J170" s="233"/>
      <c r="K170" s="233"/>
      <c r="L170" s="233"/>
      <c r="M170" s="233"/>
      <c r="N170" s="232"/>
      <c r="O170" s="232"/>
      <c r="P170" s="232"/>
      <c r="Q170" s="232"/>
      <c r="R170" s="233"/>
      <c r="S170" s="233"/>
      <c r="T170" s="233"/>
      <c r="U170" s="233"/>
      <c r="V170" s="233"/>
      <c r="W170" s="233"/>
      <c r="X170" s="233"/>
      <c r="Y170" s="233"/>
      <c r="Z170" s="212"/>
      <c r="AA170" s="212"/>
      <c r="AB170" s="212"/>
      <c r="AC170" s="212"/>
      <c r="AD170" s="212"/>
      <c r="AE170" s="212"/>
      <c r="AF170" s="212"/>
      <c r="AG170" s="212" t="s">
        <v>146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5">
      <c r="A171" s="251">
        <v>59</v>
      </c>
      <c r="B171" s="252" t="s">
        <v>353</v>
      </c>
      <c r="C171" s="268" t="s">
        <v>354</v>
      </c>
      <c r="D171" s="253" t="s">
        <v>153</v>
      </c>
      <c r="E171" s="254">
        <v>103.4</v>
      </c>
      <c r="F171" s="255"/>
      <c r="G171" s="256">
        <f>ROUND(E171*F171,2)</f>
        <v>0</v>
      </c>
      <c r="H171" s="234"/>
      <c r="I171" s="233">
        <f>ROUND(E171*H171,2)</f>
        <v>0</v>
      </c>
      <c r="J171" s="234"/>
      <c r="K171" s="233">
        <f>ROUND(E171*J171,2)</f>
        <v>0</v>
      </c>
      <c r="L171" s="233">
        <v>15</v>
      </c>
      <c r="M171" s="233">
        <f>G171*(1+L171/100)</f>
        <v>0</v>
      </c>
      <c r="N171" s="232">
        <v>0</v>
      </c>
      <c r="O171" s="232">
        <f>ROUND(E171*N171,2)</f>
        <v>0</v>
      </c>
      <c r="P171" s="232">
        <v>4.5999999999999999E-2</v>
      </c>
      <c r="Q171" s="232">
        <f>ROUND(E171*P171,2)</f>
        <v>4.76</v>
      </c>
      <c r="R171" s="233"/>
      <c r="S171" s="233" t="s">
        <v>141</v>
      </c>
      <c r="T171" s="233" t="s">
        <v>141</v>
      </c>
      <c r="U171" s="233">
        <v>0.26</v>
      </c>
      <c r="V171" s="233">
        <f>ROUND(E171*U171,2)</f>
        <v>26.88</v>
      </c>
      <c r="W171" s="233"/>
      <c r="X171" s="233" t="s">
        <v>142</v>
      </c>
      <c r="Y171" s="233" t="s">
        <v>143</v>
      </c>
      <c r="Z171" s="212"/>
      <c r="AA171" s="212"/>
      <c r="AB171" s="212"/>
      <c r="AC171" s="212"/>
      <c r="AD171" s="212"/>
      <c r="AE171" s="212"/>
      <c r="AF171" s="212"/>
      <c r="AG171" s="212" t="s">
        <v>144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5">
      <c r="A172" s="229"/>
      <c r="B172" s="230"/>
      <c r="C172" s="269" t="s">
        <v>355</v>
      </c>
      <c r="D172" s="235"/>
      <c r="E172" s="236"/>
      <c r="F172" s="233"/>
      <c r="G172" s="233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146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5">
      <c r="A173" s="229"/>
      <c r="B173" s="230"/>
      <c r="C173" s="269" t="s">
        <v>356</v>
      </c>
      <c r="D173" s="235"/>
      <c r="E173" s="236">
        <v>19.100000000000001</v>
      </c>
      <c r="F173" s="233"/>
      <c r="G173" s="233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146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5">
      <c r="A174" s="229"/>
      <c r="B174" s="230"/>
      <c r="C174" s="269" t="s">
        <v>357</v>
      </c>
      <c r="D174" s="235"/>
      <c r="E174" s="236">
        <v>18.2</v>
      </c>
      <c r="F174" s="233"/>
      <c r="G174" s="233"/>
      <c r="H174" s="233"/>
      <c r="I174" s="233"/>
      <c r="J174" s="233"/>
      <c r="K174" s="233"/>
      <c r="L174" s="233"/>
      <c r="M174" s="233"/>
      <c r="N174" s="232"/>
      <c r="O174" s="232"/>
      <c r="P174" s="232"/>
      <c r="Q174" s="232"/>
      <c r="R174" s="233"/>
      <c r="S174" s="233"/>
      <c r="T174" s="233"/>
      <c r="U174" s="233"/>
      <c r="V174" s="233"/>
      <c r="W174" s="233"/>
      <c r="X174" s="233"/>
      <c r="Y174" s="233"/>
      <c r="Z174" s="212"/>
      <c r="AA174" s="212"/>
      <c r="AB174" s="212"/>
      <c r="AC174" s="212"/>
      <c r="AD174" s="212"/>
      <c r="AE174" s="212"/>
      <c r="AF174" s="212"/>
      <c r="AG174" s="212" t="s">
        <v>146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5">
      <c r="A175" s="229"/>
      <c r="B175" s="230"/>
      <c r="C175" s="269" t="s">
        <v>358</v>
      </c>
      <c r="D175" s="235"/>
      <c r="E175" s="236">
        <v>22.32</v>
      </c>
      <c r="F175" s="233"/>
      <c r="G175" s="233"/>
      <c r="H175" s="233"/>
      <c r="I175" s="233"/>
      <c r="J175" s="233"/>
      <c r="K175" s="233"/>
      <c r="L175" s="233"/>
      <c r="M175" s="233"/>
      <c r="N175" s="232"/>
      <c r="O175" s="232"/>
      <c r="P175" s="232"/>
      <c r="Q175" s="232"/>
      <c r="R175" s="233"/>
      <c r="S175" s="233"/>
      <c r="T175" s="233"/>
      <c r="U175" s="233"/>
      <c r="V175" s="233"/>
      <c r="W175" s="233"/>
      <c r="X175" s="233"/>
      <c r="Y175" s="233"/>
      <c r="Z175" s="212"/>
      <c r="AA175" s="212"/>
      <c r="AB175" s="212"/>
      <c r="AC175" s="212"/>
      <c r="AD175" s="212"/>
      <c r="AE175" s="212"/>
      <c r="AF175" s="212"/>
      <c r="AG175" s="212" t="s">
        <v>146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5">
      <c r="A176" s="229"/>
      <c r="B176" s="230"/>
      <c r="C176" s="269" t="s">
        <v>359</v>
      </c>
      <c r="D176" s="235"/>
      <c r="E176" s="236">
        <v>-2.8</v>
      </c>
      <c r="F176" s="233"/>
      <c r="G176" s="233"/>
      <c r="H176" s="233"/>
      <c r="I176" s="233"/>
      <c r="J176" s="233"/>
      <c r="K176" s="233"/>
      <c r="L176" s="233"/>
      <c r="M176" s="233"/>
      <c r="N176" s="232"/>
      <c r="O176" s="232"/>
      <c r="P176" s="232"/>
      <c r="Q176" s="232"/>
      <c r="R176" s="233"/>
      <c r="S176" s="233"/>
      <c r="T176" s="233"/>
      <c r="U176" s="233"/>
      <c r="V176" s="233"/>
      <c r="W176" s="233"/>
      <c r="X176" s="233"/>
      <c r="Y176" s="233"/>
      <c r="Z176" s="212"/>
      <c r="AA176" s="212"/>
      <c r="AB176" s="212"/>
      <c r="AC176" s="212"/>
      <c r="AD176" s="212"/>
      <c r="AE176" s="212"/>
      <c r="AF176" s="212"/>
      <c r="AG176" s="212" t="s">
        <v>146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5">
      <c r="A177" s="229"/>
      <c r="B177" s="230"/>
      <c r="C177" s="269" t="s">
        <v>360</v>
      </c>
      <c r="D177" s="235"/>
      <c r="E177" s="236">
        <v>7.7</v>
      </c>
      <c r="F177" s="233"/>
      <c r="G177" s="233"/>
      <c r="H177" s="233"/>
      <c r="I177" s="233"/>
      <c r="J177" s="233"/>
      <c r="K177" s="233"/>
      <c r="L177" s="233"/>
      <c r="M177" s="233"/>
      <c r="N177" s="232"/>
      <c r="O177" s="232"/>
      <c r="P177" s="232"/>
      <c r="Q177" s="232"/>
      <c r="R177" s="233"/>
      <c r="S177" s="233"/>
      <c r="T177" s="233"/>
      <c r="U177" s="233"/>
      <c r="V177" s="233"/>
      <c r="W177" s="233"/>
      <c r="X177" s="233"/>
      <c r="Y177" s="233"/>
      <c r="Z177" s="212"/>
      <c r="AA177" s="212"/>
      <c r="AB177" s="212"/>
      <c r="AC177" s="212"/>
      <c r="AD177" s="212"/>
      <c r="AE177" s="212"/>
      <c r="AF177" s="212"/>
      <c r="AG177" s="212" t="s">
        <v>146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5">
      <c r="A178" s="229"/>
      <c r="B178" s="230"/>
      <c r="C178" s="269" t="s">
        <v>361</v>
      </c>
      <c r="D178" s="235"/>
      <c r="E178" s="236">
        <v>21.08</v>
      </c>
      <c r="F178" s="233"/>
      <c r="G178" s="233"/>
      <c r="H178" s="233"/>
      <c r="I178" s="233"/>
      <c r="J178" s="233"/>
      <c r="K178" s="233"/>
      <c r="L178" s="233"/>
      <c r="M178" s="233"/>
      <c r="N178" s="232"/>
      <c r="O178" s="232"/>
      <c r="P178" s="232"/>
      <c r="Q178" s="232"/>
      <c r="R178" s="233"/>
      <c r="S178" s="233"/>
      <c r="T178" s="233"/>
      <c r="U178" s="233"/>
      <c r="V178" s="233"/>
      <c r="W178" s="233"/>
      <c r="X178" s="233"/>
      <c r="Y178" s="233"/>
      <c r="Z178" s="212"/>
      <c r="AA178" s="212"/>
      <c r="AB178" s="212"/>
      <c r="AC178" s="212"/>
      <c r="AD178" s="212"/>
      <c r="AE178" s="212"/>
      <c r="AF178" s="212"/>
      <c r="AG178" s="212" t="s">
        <v>146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5">
      <c r="A179" s="229"/>
      <c r="B179" s="230"/>
      <c r="C179" s="269" t="s">
        <v>362</v>
      </c>
      <c r="D179" s="235"/>
      <c r="E179" s="236">
        <v>17.8</v>
      </c>
      <c r="F179" s="233"/>
      <c r="G179" s="233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146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5">
      <c r="A180" s="251">
        <v>60</v>
      </c>
      <c r="B180" s="252" t="s">
        <v>363</v>
      </c>
      <c r="C180" s="268" t="s">
        <v>364</v>
      </c>
      <c r="D180" s="253" t="s">
        <v>153</v>
      </c>
      <c r="E180" s="254">
        <v>12.6</v>
      </c>
      <c r="F180" s="255"/>
      <c r="G180" s="256">
        <f>ROUND(E180*F180,2)</f>
        <v>0</v>
      </c>
      <c r="H180" s="234"/>
      <c r="I180" s="233">
        <f>ROUND(E180*H180,2)</f>
        <v>0</v>
      </c>
      <c r="J180" s="234"/>
      <c r="K180" s="233">
        <f>ROUND(E180*J180,2)</f>
        <v>0</v>
      </c>
      <c r="L180" s="233">
        <v>15</v>
      </c>
      <c r="M180" s="233">
        <f>G180*(1+L180/100)</f>
        <v>0</v>
      </c>
      <c r="N180" s="232">
        <v>0</v>
      </c>
      <c r="O180" s="232">
        <f>ROUND(E180*N180,2)</f>
        <v>0</v>
      </c>
      <c r="P180" s="232">
        <v>6.8000000000000005E-2</v>
      </c>
      <c r="Q180" s="232">
        <f>ROUND(E180*P180,2)</f>
        <v>0.86</v>
      </c>
      <c r="R180" s="233"/>
      <c r="S180" s="233" t="s">
        <v>141</v>
      </c>
      <c r="T180" s="233" t="s">
        <v>141</v>
      </c>
      <c r="U180" s="233">
        <v>0.3</v>
      </c>
      <c r="V180" s="233">
        <f>ROUND(E180*U180,2)</f>
        <v>3.78</v>
      </c>
      <c r="W180" s="233"/>
      <c r="X180" s="233" t="s">
        <v>142</v>
      </c>
      <c r="Y180" s="233" t="s">
        <v>143</v>
      </c>
      <c r="Z180" s="212"/>
      <c r="AA180" s="212"/>
      <c r="AB180" s="212"/>
      <c r="AC180" s="212"/>
      <c r="AD180" s="212"/>
      <c r="AE180" s="212"/>
      <c r="AF180" s="212"/>
      <c r="AG180" s="212" t="s">
        <v>144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5">
      <c r="A181" s="229"/>
      <c r="B181" s="230"/>
      <c r="C181" s="269" t="s">
        <v>365</v>
      </c>
      <c r="D181" s="235"/>
      <c r="E181" s="236">
        <v>12.6</v>
      </c>
      <c r="F181" s="233"/>
      <c r="G181" s="233"/>
      <c r="H181" s="233"/>
      <c r="I181" s="233"/>
      <c r="J181" s="233"/>
      <c r="K181" s="233"/>
      <c r="L181" s="233"/>
      <c r="M181" s="233"/>
      <c r="N181" s="232"/>
      <c r="O181" s="232"/>
      <c r="P181" s="232"/>
      <c r="Q181" s="232"/>
      <c r="R181" s="233"/>
      <c r="S181" s="233"/>
      <c r="T181" s="233"/>
      <c r="U181" s="233"/>
      <c r="V181" s="233"/>
      <c r="W181" s="233"/>
      <c r="X181" s="233"/>
      <c r="Y181" s="233"/>
      <c r="Z181" s="212"/>
      <c r="AA181" s="212"/>
      <c r="AB181" s="212"/>
      <c r="AC181" s="212"/>
      <c r="AD181" s="212"/>
      <c r="AE181" s="212"/>
      <c r="AF181" s="212"/>
      <c r="AG181" s="212" t="s">
        <v>146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ht="20.399999999999999" outlineLevel="1" x14ac:dyDescent="0.25">
      <c r="A182" s="251">
        <v>61</v>
      </c>
      <c r="B182" s="252" t="s">
        <v>366</v>
      </c>
      <c r="C182" s="268" t="s">
        <v>367</v>
      </c>
      <c r="D182" s="253" t="s">
        <v>153</v>
      </c>
      <c r="E182" s="254">
        <v>5.32</v>
      </c>
      <c r="F182" s="255"/>
      <c r="G182" s="256">
        <f>ROUND(E182*F182,2)</f>
        <v>0</v>
      </c>
      <c r="H182" s="234"/>
      <c r="I182" s="233">
        <f>ROUND(E182*H182,2)</f>
        <v>0</v>
      </c>
      <c r="J182" s="234"/>
      <c r="K182" s="233">
        <f>ROUND(E182*J182,2)</f>
        <v>0</v>
      </c>
      <c r="L182" s="233">
        <v>15</v>
      </c>
      <c r="M182" s="233">
        <f>G182*(1+L182/100)</f>
        <v>0</v>
      </c>
      <c r="N182" s="232">
        <v>0</v>
      </c>
      <c r="O182" s="232">
        <f>ROUND(E182*N182,2)</f>
        <v>0</v>
      </c>
      <c r="P182" s="232">
        <v>1.15E-3</v>
      </c>
      <c r="Q182" s="232">
        <f>ROUND(E182*P182,2)</f>
        <v>0.01</v>
      </c>
      <c r="R182" s="233"/>
      <c r="S182" s="233" t="s">
        <v>141</v>
      </c>
      <c r="T182" s="233" t="s">
        <v>141</v>
      </c>
      <c r="U182" s="233">
        <v>3.5000000000000003E-2</v>
      </c>
      <c r="V182" s="233">
        <f>ROUND(E182*U182,2)</f>
        <v>0.19</v>
      </c>
      <c r="W182" s="233"/>
      <c r="X182" s="233" t="s">
        <v>142</v>
      </c>
      <c r="Y182" s="233" t="s">
        <v>143</v>
      </c>
      <c r="Z182" s="212"/>
      <c r="AA182" s="212"/>
      <c r="AB182" s="212"/>
      <c r="AC182" s="212"/>
      <c r="AD182" s="212"/>
      <c r="AE182" s="212"/>
      <c r="AF182" s="212"/>
      <c r="AG182" s="212" t="s">
        <v>144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0.399999999999999" outlineLevel="2" x14ac:dyDescent="0.25">
      <c r="A183" s="229"/>
      <c r="B183" s="230"/>
      <c r="C183" s="269" t="s">
        <v>155</v>
      </c>
      <c r="D183" s="235"/>
      <c r="E183" s="236">
        <v>5.32</v>
      </c>
      <c r="F183" s="233"/>
      <c r="G183" s="233"/>
      <c r="H183" s="233"/>
      <c r="I183" s="233"/>
      <c r="J183" s="233"/>
      <c r="K183" s="233"/>
      <c r="L183" s="233"/>
      <c r="M183" s="233"/>
      <c r="N183" s="232"/>
      <c r="O183" s="232"/>
      <c r="P183" s="232"/>
      <c r="Q183" s="232"/>
      <c r="R183" s="233"/>
      <c r="S183" s="233"/>
      <c r="T183" s="233"/>
      <c r="U183" s="233"/>
      <c r="V183" s="233"/>
      <c r="W183" s="233"/>
      <c r="X183" s="233"/>
      <c r="Y183" s="233"/>
      <c r="Z183" s="212"/>
      <c r="AA183" s="212"/>
      <c r="AB183" s="212"/>
      <c r="AC183" s="212"/>
      <c r="AD183" s="212"/>
      <c r="AE183" s="212"/>
      <c r="AF183" s="212"/>
      <c r="AG183" s="212" t="s">
        <v>146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5">
      <c r="A184" s="251">
        <v>62</v>
      </c>
      <c r="B184" s="252" t="s">
        <v>368</v>
      </c>
      <c r="C184" s="268" t="s">
        <v>369</v>
      </c>
      <c r="D184" s="253" t="s">
        <v>370</v>
      </c>
      <c r="E184" s="254">
        <v>1</v>
      </c>
      <c r="F184" s="255"/>
      <c r="G184" s="256">
        <f>ROUND(E184*F184,2)</f>
        <v>0</v>
      </c>
      <c r="H184" s="234"/>
      <c r="I184" s="233">
        <f>ROUND(E184*H184,2)</f>
        <v>0</v>
      </c>
      <c r="J184" s="234"/>
      <c r="K184" s="233">
        <f>ROUND(E184*J184,2)</f>
        <v>0</v>
      </c>
      <c r="L184" s="233">
        <v>15</v>
      </c>
      <c r="M184" s="233">
        <f>G184*(1+L184/100)</f>
        <v>0</v>
      </c>
      <c r="N184" s="232">
        <v>0</v>
      </c>
      <c r="O184" s="232">
        <f>ROUND(E184*N184,2)</f>
        <v>0</v>
      </c>
      <c r="P184" s="232">
        <v>3.4200000000000001E-2</v>
      </c>
      <c r="Q184" s="232">
        <f>ROUND(E184*P184,2)</f>
        <v>0.03</v>
      </c>
      <c r="R184" s="233"/>
      <c r="S184" s="233" t="s">
        <v>141</v>
      </c>
      <c r="T184" s="233" t="s">
        <v>141</v>
      </c>
      <c r="U184" s="233">
        <v>0.46500000000000002</v>
      </c>
      <c r="V184" s="233">
        <f>ROUND(E184*U184,2)</f>
        <v>0.47</v>
      </c>
      <c r="W184" s="233"/>
      <c r="X184" s="233" t="s">
        <v>142</v>
      </c>
      <c r="Y184" s="233" t="s">
        <v>143</v>
      </c>
      <c r="Z184" s="212"/>
      <c r="AA184" s="212"/>
      <c r="AB184" s="212"/>
      <c r="AC184" s="212"/>
      <c r="AD184" s="212"/>
      <c r="AE184" s="212"/>
      <c r="AF184" s="212"/>
      <c r="AG184" s="212" t="s">
        <v>144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2" x14ac:dyDescent="0.25">
      <c r="A185" s="229"/>
      <c r="B185" s="230"/>
      <c r="C185" s="269" t="s">
        <v>371</v>
      </c>
      <c r="D185" s="235"/>
      <c r="E185" s="236">
        <v>1</v>
      </c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146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5">
      <c r="A186" s="251">
        <v>63</v>
      </c>
      <c r="B186" s="252" t="s">
        <v>372</v>
      </c>
      <c r="C186" s="268" t="s">
        <v>373</v>
      </c>
      <c r="D186" s="253" t="s">
        <v>370</v>
      </c>
      <c r="E186" s="254">
        <v>1</v>
      </c>
      <c r="F186" s="255"/>
      <c r="G186" s="256">
        <f>ROUND(E186*F186,2)</f>
        <v>0</v>
      </c>
      <c r="H186" s="234"/>
      <c r="I186" s="233">
        <f>ROUND(E186*H186,2)</f>
        <v>0</v>
      </c>
      <c r="J186" s="234"/>
      <c r="K186" s="233">
        <f>ROUND(E186*J186,2)</f>
        <v>0</v>
      </c>
      <c r="L186" s="233">
        <v>15</v>
      </c>
      <c r="M186" s="233">
        <f>G186*(1+L186/100)</f>
        <v>0</v>
      </c>
      <c r="N186" s="232">
        <v>0</v>
      </c>
      <c r="O186" s="232">
        <f>ROUND(E186*N186,2)</f>
        <v>0</v>
      </c>
      <c r="P186" s="232">
        <v>1.9460000000000002E-2</v>
      </c>
      <c r="Q186" s="232">
        <f>ROUND(E186*P186,2)</f>
        <v>0.02</v>
      </c>
      <c r="R186" s="233"/>
      <c r="S186" s="233" t="s">
        <v>141</v>
      </c>
      <c r="T186" s="233" t="s">
        <v>141</v>
      </c>
      <c r="U186" s="233">
        <v>0.38200000000000001</v>
      </c>
      <c r="V186" s="233">
        <f>ROUND(E186*U186,2)</f>
        <v>0.38</v>
      </c>
      <c r="W186" s="233"/>
      <c r="X186" s="233" t="s">
        <v>142</v>
      </c>
      <c r="Y186" s="233" t="s">
        <v>143</v>
      </c>
      <c r="Z186" s="212"/>
      <c r="AA186" s="212"/>
      <c r="AB186" s="212"/>
      <c r="AC186" s="212"/>
      <c r="AD186" s="212"/>
      <c r="AE186" s="212"/>
      <c r="AF186" s="212"/>
      <c r="AG186" s="212" t="s">
        <v>144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25">
      <c r="A187" s="229"/>
      <c r="B187" s="230"/>
      <c r="C187" s="269" t="s">
        <v>371</v>
      </c>
      <c r="D187" s="235"/>
      <c r="E187" s="236">
        <v>1</v>
      </c>
      <c r="F187" s="233"/>
      <c r="G187" s="233"/>
      <c r="H187" s="233"/>
      <c r="I187" s="233"/>
      <c r="J187" s="233"/>
      <c r="K187" s="233"/>
      <c r="L187" s="233"/>
      <c r="M187" s="233"/>
      <c r="N187" s="232"/>
      <c r="O187" s="232"/>
      <c r="P187" s="232"/>
      <c r="Q187" s="232"/>
      <c r="R187" s="233"/>
      <c r="S187" s="233"/>
      <c r="T187" s="233"/>
      <c r="U187" s="233"/>
      <c r="V187" s="233"/>
      <c r="W187" s="233"/>
      <c r="X187" s="233"/>
      <c r="Y187" s="233"/>
      <c r="Z187" s="212"/>
      <c r="AA187" s="212"/>
      <c r="AB187" s="212"/>
      <c r="AC187" s="212"/>
      <c r="AD187" s="212"/>
      <c r="AE187" s="212"/>
      <c r="AF187" s="212"/>
      <c r="AG187" s="212" t="s">
        <v>146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5">
      <c r="A188" s="251">
        <v>64</v>
      </c>
      <c r="B188" s="252" t="s">
        <v>374</v>
      </c>
      <c r="C188" s="268" t="s">
        <v>375</v>
      </c>
      <c r="D188" s="253" t="s">
        <v>370</v>
      </c>
      <c r="E188" s="254">
        <v>1</v>
      </c>
      <c r="F188" s="255"/>
      <c r="G188" s="256">
        <f>ROUND(E188*F188,2)</f>
        <v>0</v>
      </c>
      <c r="H188" s="234"/>
      <c r="I188" s="233">
        <f>ROUND(E188*H188,2)</f>
        <v>0</v>
      </c>
      <c r="J188" s="234"/>
      <c r="K188" s="233">
        <f>ROUND(E188*J188,2)</f>
        <v>0</v>
      </c>
      <c r="L188" s="233">
        <v>15</v>
      </c>
      <c r="M188" s="233">
        <f>G188*(1+L188/100)</f>
        <v>0</v>
      </c>
      <c r="N188" s="232">
        <v>0</v>
      </c>
      <c r="O188" s="232">
        <f>ROUND(E188*N188,2)</f>
        <v>0</v>
      </c>
      <c r="P188" s="232">
        <v>8.7999999999999995E-2</v>
      </c>
      <c r="Q188" s="232">
        <f>ROUND(E188*P188,2)</f>
        <v>0.09</v>
      </c>
      <c r="R188" s="233"/>
      <c r="S188" s="233" t="s">
        <v>141</v>
      </c>
      <c r="T188" s="233" t="s">
        <v>141</v>
      </c>
      <c r="U188" s="233">
        <v>0.69299999999999995</v>
      </c>
      <c r="V188" s="233">
        <f>ROUND(E188*U188,2)</f>
        <v>0.69</v>
      </c>
      <c r="W188" s="233"/>
      <c r="X188" s="233" t="s">
        <v>142</v>
      </c>
      <c r="Y188" s="233" t="s">
        <v>143</v>
      </c>
      <c r="Z188" s="212"/>
      <c r="AA188" s="212"/>
      <c r="AB188" s="212"/>
      <c r="AC188" s="212"/>
      <c r="AD188" s="212"/>
      <c r="AE188" s="212"/>
      <c r="AF188" s="212"/>
      <c r="AG188" s="212" t="s">
        <v>144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5">
      <c r="A189" s="229"/>
      <c r="B189" s="230"/>
      <c r="C189" s="269" t="s">
        <v>371</v>
      </c>
      <c r="D189" s="235"/>
      <c r="E189" s="236">
        <v>1</v>
      </c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146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5">
      <c r="A190" s="251">
        <v>65</v>
      </c>
      <c r="B190" s="252" t="s">
        <v>376</v>
      </c>
      <c r="C190" s="268" t="s">
        <v>377</v>
      </c>
      <c r="D190" s="253" t="s">
        <v>370</v>
      </c>
      <c r="E190" s="254">
        <v>1</v>
      </c>
      <c r="F190" s="255"/>
      <c r="G190" s="256">
        <f>ROUND(E190*F190,2)</f>
        <v>0</v>
      </c>
      <c r="H190" s="234"/>
      <c r="I190" s="233">
        <f>ROUND(E190*H190,2)</f>
        <v>0</v>
      </c>
      <c r="J190" s="234"/>
      <c r="K190" s="233">
        <f>ROUND(E190*J190,2)</f>
        <v>0</v>
      </c>
      <c r="L190" s="233">
        <v>15</v>
      </c>
      <c r="M190" s="233">
        <f>G190*(1+L190/100)</f>
        <v>0</v>
      </c>
      <c r="N190" s="232">
        <v>0</v>
      </c>
      <c r="O190" s="232">
        <f>ROUND(E190*N190,2)</f>
        <v>0</v>
      </c>
      <c r="P190" s="232">
        <v>2.4500000000000001E-2</v>
      </c>
      <c r="Q190" s="232">
        <f>ROUND(E190*P190,2)</f>
        <v>0.02</v>
      </c>
      <c r="R190" s="233"/>
      <c r="S190" s="233" t="s">
        <v>141</v>
      </c>
      <c r="T190" s="233" t="s">
        <v>141</v>
      </c>
      <c r="U190" s="233">
        <v>0.38300000000000001</v>
      </c>
      <c r="V190" s="233">
        <f>ROUND(E190*U190,2)</f>
        <v>0.38</v>
      </c>
      <c r="W190" s="233"/>
      <c r="X190" s="233" t="s">
        <v>142</v>
      </c>
      <c r="Y190" s="233" t="s">
        <v>143</v>
      </c>
      <c r="Z190" s="212"/>
      <c r="AA190" s="212"/>
      <c r="AB190" s="212"/>
      <c r="AC190" s="212"/>
      <c r="AD190" s="212"/>
      <c r="AE190" s="212"/>
      <c r="AF190" s="212"/>
      <c r="AG190" s="212" t="s">
        <v>144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5">
      <c r="A191" s="229"/>
      <c r="B191" s="230"/>
      <c r="C191" s="269" t="s">
        <v>371</v>
      </c>
      <c r="D191" s="235"/>
      <c r="E191" s="236">
        <v>1</v>
      </c>
      <c r="F191" s="233"/>
      <c r="G191" s="233"/>
      <c r="H191" s="233"/>
      <c r="I191" s="233"/>
      <c r="J191" s="233"/>
      <c r="K191" s="233"/>
      <c r="L191" s="233"/>
      <c r="M191" s="233"/>
      <c r="N191" s="232"/>
      <c r="O191" s="232"/>
      <c r="P191" s="232"/>
      <c r="Q191" s="232"/>
      <c r="R191" s="233"/>
      <c r="S191" s="233"/>
      <c r="T191" s="233"/>
      <c r="U191" s="233"/>
      <c r="V191" s="233"/>
      <c r="W191" s="233"/>
      <c r="X191" s="233"/>
      <c r="Y191" s="233"/>
      <c r="Z191" s="212"/>
      <c r="AA191" s="212"/>
      <c r="AB191" s="212"/>
      <c r="AC191" s="212"/>
      <c r="AD191" s="212"/>
      <c r="AE191" s="212"/>
      <c r="AF191" s="212"/>
      <c r="AG191" s="212" t="s">
        <v>146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5">
      <c r="A192" s="251">
        <v>66</v>
      </c>
      <c r="B192" s="252" t="s">
        <v>378</v>
      </c>
      <c r="C192" s="268" t="s">
        <v>379</v>
      </c>
      <c r="D192" s="253" t="s">
        <v>370</v>
      </c>
      <c r="E192" s="254">
        <v>1</v>
      </c>
      <c r="F192" s="255"/>
      <c r="G192" s="256">
        <f>ROUND(E192*F192,2)</f>
        <v>0</v>
      </c>
      <c r="H192" s="234"/>
      <c r="I192" s="233">
        <f>ROUND(E192*H192,2)</f>
        <v>0</v>
      </c>
      <c r="J192" s="234"/>
      <c r="K192" s="233">
        <f>ROUND(E192*J192,2)</f>
        <v>0</v>
      </c>
      <c r="L192" s="233">
        <v>15</v>
      </c>
      <c r="M192" s="233">
        <f>G192*(1+L192/100)</f>
        <v>0</v>
      </c>
      <c r="N192" s="232">
        <v>0</v>
      </c>
      <c r="O192" s="232">
        <f>ROUND(E192*N192,2)</f>
        <v>0</v>
      </c>
      <c r="P192" s="232">
        <v>0.155</v>
      </c>
      <c r="Q192" s="232">
        <f>ROUND(E192*P192,2)</f>
        <v>0.16</v>
      </c>
      <c r="R192" s="233"/>
      <c r="S192" s="233" t="s">
        <v>141</v>
      </c>
      <c r="T192" s="233" t="s">
        <v>141</v>
      </c>
      <c r="U192" s="233">
        <v>0.83699999999999997</v>
      </c>
      <c r="V192" s="233">
        <f>ROUND(E192*U192,2)</f>
        <v>0.84</v>
      </c>
      <c r="W192" s="233"/>
      <c r="X192" s="233" t="s">
        <v>142</v>
      </c>
      <c r="Y192" s="233" t="s">
        <v>143</v>
      </c>
      <c r="Z192" s="212"/>
      <c r="AA192" s="212"/>
      <c r="AB192" s="212"/>
      <c r="AC192" s="212"/>
      <c r="AD192" s="212"/>
      <c r="AE192" s="212"/>
      <c r="AF192" s="212"/>
      <c r="AG192" s="212" t="s">
        <v>144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25">
      <c r="A193" s="229"/>
      <c r="B193" s="230"/>
      <c r="C193" s="269" t="s">
        <v>66</v>
      </c>
      <c r="D193" s="235"/>
      <c r="E193" s="236">
        <v>1</v>
      </c>
      <c r="F193" s="233"/>
      <c r="G193" s="233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146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5">
      <c r="A194" s="251">
        <v>67</v>
      </c>
      <c r="B194" s="252" t="s">
        <v>380</v>
      </c>
      <c r="C194" s="268" t="s">
        <v>381</v>
      </c>
      <c r="D194" s="253" t="s">
        <v>370</v>
      </c>
      <c r="E194" s="254">
        <v>1</v>
      </c>
      <c r="F194" s="255"/>
      <c r="G194" s="256">
        <f>ROUND(E194*F194,2)</f>
        <v>0</v>
      </c>
      <c r="H194" s="234"/>
      <c r="I194" s="233">
        <f>ROUND(E194*H194,2)</f>
        <v>0</v>
      </c>
      <c r="J194" s="234"/>
      <c r="K194" s="233">
        <f>ROUND(E194*J194,2)</f>
        <v>0</v>
      </c>
      <c r="L194" s="233">
        <v>15</v>
      </c>
      <c r="M194" s="233">
        <f>G194*(1+L194/100)</f>
        <v>0</v>
      </c>
      <c r="N194" s="232">
        <v>0</v>
      </c>
      <c r="O194" s="232">
        <f>ROUND(E194*N194,2)</f>
        <v>0</v>
      </c>
      <c r="P194" s="232">
        <v>8.5999999999999998E-4</v>
      </c>
      <c r="Q194" s="232">
        <f>ROUND(E194*P194,2)</f>
        <v>0</v>
      </c>
      <c r="R194" s="233"/>
      <c r="S194" s="233" t="s">
        <v>141</v>
      </c>
      <c r="T194" s="233" t="s">
        <v>141</v>
      </c>
      <c r="U194" s="233">
        <v>0.222</v>
      </c>
      <c r="V194" s="233">
        <f>ROUND(E194*U194,2)</f>
        <v>0.22</v>
      </c>
      <c r="W194" s="233"/>
      <c r="X194" s="233" t="s">
        <v>142</v>
      </c>
      <c r="Y194" s="233" t="s">
        <v>143</v>
      </c>
      <c r="Z194" s="212"/>
      <c r="AA194" s="212"/>
      <c r="AB194" s="212"/>
      <c r="AC194" s="212"/>
      <c r="AD194" s="212"/>
      <c r="AE194" s="212"/>
      <c r="AF194" s="212"/>
      <c r="AG194" s="212" t="s">
        <v>144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5">
      <c r="A195" s="229"/>
      <c r="B195" s="230"/>
      <c r="C195" s="269" t="s">
        <v>371</v>
      </c>
      <c r="D195" s="235"/>
      <c r="E195" s="236">
        <v>1</v>
      </c>
      <c r="F195" s="233"/>
      <c r="G195" s="233"/>
      <c r="H195" s="233"/>
      <c r="I195" s="233"/>
      <c r="J195" s="233"/>
      <c r="K195" s="233"/>
      <c r="L195" s="233"/>
      <c r="M195" s="233"/>
      <c r="N195" s="232"/>
      <c r="O195" s="232"/>
      <c r="P195" s="232"/>
      <c r="Q195" s="232"/>
      <c r="R195" s="233"/>
      <c r="S195" s="233"/>
      <c r="T195" s="233"/>
      <c r="U195" s="233"/>
      <c r="V195" s="233"/>
      <c r="W195" s="233"/>
      <c r="X195" s="233"/>
      <c r="Y195" s="233"/>
      <c r="Z195" s="212"/>
      <c r="AA195" s="212"/>
      <c r="AB195" s="212"/>
      <c r="AC195" s="212"/>
      <c r="AD195" s="212"/>
      <c r="AE195" s="212"/>
      <c r="AF195" s="212"/>
      <c r="AG195" s="212" t="s">
        <v>146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5">
      <c r="A196" s="251">
        <v>68</v>
      </c>
      <c r="B196" s="252" t="s">
        <v>382</v>
      </c>
      <c r="C196" s="268" t="s">
        <v>383</v>
      </c>
      <c r="D196" s="253" t="s">
        <v>294</v>
      </c>
      <c r="E196" s="254">
        <v>1</v>
      </c>
      <c r="F196" s="255"/>
      <c r="G196" s="256">
        <f>ROUND(E196*F196,2)</f>
        <v>0</v>
      </c>
      <c r="H196" s="234"/>
      <c r="I196" s="233">
        <f>ROUND(E196*H196,2)</f>
        <v>0</v>
      </c>
      <c r="J196" s="234"/>
      <c r="K196" s="233">
        <f>ROUND(E196*J196,2)</f>
        <v>0</v>
      </c>
      <c r="L196" s="233">
        <v>15</v>
      </c>
      <c r="M196" s="233">
        <f>G196*(1+L196/100)</f>
        <v>0</v>
      </c>
      <c r="N196" s="232">
        <v>0</v>
      </c>
      <c r="O196" s="232">
        <f>ROUND(E196*N196,2)</f>
        <v>0</v>
      </c>
      <c r="P196" s="232">
        <v>2.2499999999999998E-3</v>
      </c>
      <c r="Q196" s="232">
        <f>ROUND(E196*P196,2)</f>
        <v>0</v>
      </c>
      <c r="R196" s="233"/>
      <c r="S196" s="233" t="s">
        <v>141</v>
      </c>
      <c r="T196" s="233" t="s">
        <v>141</v>
      </c>
      <c r="U196" s="233">
        <v>0.40699999999999997</v>
      </c>
      <c r="V196" s="233">
        <f>ROUND(E196*U196,2)</f>
        <v>0.41</v>
      </c>
      <c r="W196" s="233"/>
      <c r="X196" s="233" t="s">
        <v>142</v>
      </c>
      <c r="Y196" s="233" t="s">
        <v>143</v>
      </c>
      <c r="Z196" s="212"/>
      <c r="AA196" s="212"/>
      <c r="AB196" s="212"/>
      <c r="AC196" s="212"/>
      <c r="AD196" s="212"/>
      <c r="AE196" s="212"/>
      <c r="AF196" s="212"/>
      <c r="AG196" s="212" t="s">
        <v>144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2" x14ac:dyDescent="0.25">
      <c r="A197" s="229"/>
      <c r="B197" s="230"/>
      <c r="C197" s="269" t="s">
        <v>371</v>
      </c>
      <c r="D197" s="235"/>
      <c r="E197" s="236">
        <v>1</v>
      </c>
      <c r="F197" s="233"/>
      <c r="G197" s="233"/>
      <c r="H197" s="233"/>
      <c r="I197" s="233"/>
      <c r="J197" s="233"/>
      <c r="K197" s="233"/>
      <c r="L197" s="233"/>
      <c r="M197" s="233"/>
      <c r="N197" s="232"/>
      <c r="O197" s="232"/>
      <c r="P197" s="232"/>
      <c r="Q197" s="232"/>
      <c r="R197" s="233"/>
      <c r="S197" s="233"/>
      <c r="T197" s="233"/>
      <c r="U197" s="233"/>
      <c r="V197" s="233"/>
      <c r="W197" s="233"/>
      <c r="X197" s="233"/>
      <c r="Y197" s="233"/>
      <c r="Z197" s="212"/>
      <c r="AA197" s="212"/>
      <c r="AB197" s="212"/>
      <c r="AC197" s="212"/>
      <c r="AD197" s="212"/>
      <c r="AE197" s="212"/>
      <c r="AF197" s="212"/>
      <c r="AG197" s="212" t="s">
        <v>146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5">
      <c r="A198" s="251">
        <v>69</v>
      </c>
      <c r="B198" s="252" t="s">
        <v>384</v>
      </c>
      <c r="C198" s="268" t="s">
        <v>385</v>
      </c>
      <c r="D198" s="253" t="s">
        <v>294</v>
      </c>
      <c r="E198" s="254">
        <v>1</v>
      </c>
      <c r="F198" s="255"/>
      <c r="G198" s="256">
        <f>ROUND(E198*F198,2)</f>
        <v>0</v>
      </c>
      <c r="H198" s="234"/>
      <c r="I198" s="233">
        <f>ROUND(E198*H198,2)</f>
        <v>0</v>
      </c>
      <c r="J198" s="234"/>
      <c r="K198" s="233">
        <f>ROUND(E198*J198,2)</f>
        <v>0</v>
      </c>
      <c r="L198" s="233">
        <v>15</v>
      </c>
      <c r="M198" s="233">
        <f>G198*(1+L198/100)</f>
        <v>0</v>
      </c>
      <c r="N198" s="232">
        <v>0</v>
      </c>
      <c r="O198" s="232">
        <f>ROUND(E198*N198,2)</f>
        <v>0</v>
      </c>
      <c r="P198" s="232">
        <v>5.1999999999999995E-4</v>
      </c>
      <c r="Q198" s="232">
        <f>ROUND(E198*P198,2)</f>
        <v>0</v>
      </c>
      <c r="R198" s="233"/>
      <c r="S198" s="233" t="s">
        <v>141</v>
      </c>
      <c r="T198" s="233" t="s">
        <v>141</v>
      </c>
      <c r="U198" s="233">
        <v>2.1000000000000001E-2</v>
      </c>
      <c r="V198" s="233">
        <f>ROUND(E198*U198,2)</f>
        <v>0.02</v>
      </c>
      <c r="W198" s="233"/>
      <c r="X198" s="233" t="s">
        <v>142</v>
      </c>
      <c r="Y198" s="233" t="s">
        <v>143</v>
      </c>
      <c r="Z198" s="212"/>
      <c r="AA198" s="212"/>
      <c r="AB198" s="212"/>
      <c r="AC198" s="212"/>
      <c r="AD198" s="212"/>
      <c r="AE198" s="212"/>
      <c r="AF198" s="212"/>
      <c r="AG198" s="212" t="s">
        <v>144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2" x14ac:dyDescent="0.25">
      <c r="A199" s="229"/>
      <c r="B199" s="230"/>
      <c r="C199" s="269" t="s">
        <v>371</v>
      </c>
      <c r="D199" s="235"/>
      <c r="E199" s="236">
        <v>1</v>
      </c>
      <c r="F199" s="233"/>
      <c r="G199" s="233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146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5">
      <c r="A200" s="251">
        <v>70</v>
      </c>
      <c r="B200" s="252" t="s">
        <v>386</v>
      </c>
      <c r="C200" s="268" t="s">
        <v>387</v>
      </c>
      <c r="D200" s="253" t="s">
        <v>294</v>
      </c>
      <c r="E200" s="254">
        <v>3</v>
      </c>
      <c r="F200" s="255"/>
      <c r="G200" s="256">
        <f>ROUND(E200*F200,2)</f>
        <v>0</v>
      </c>
      <c r="H200" s="234"/>
      <c r="I200" s="233">
        <f>ROUND(E200*H200,2)</f>
        <v>0</v>
      </c>
      <c r="J200" s="234"/>
      <c r="K200" s="233">
        <f>ROUND(E200*J200,2)</f>
        <v>0</v>
      </c>
      <c r="L200" s="233">
        <v>15</v>
      </c>
      <c r="M200" s="233">
        <f>G200*(1+L200/100)</f>
        <v>0</v>
      </c>
      <c r="N200" s="232">
        <v>0</v>
      </c>
      <c r="O200" s="232">
        <f>ROUND(E200*N200,2)</f>
        <v>0</v>
      </c>
      <c r="P200" s="232">
        <v>1.8E-3</v>
      </c>
      <c r="Q200" s="232">
        <f>ROUND(E200*P200,2)</f>
        <v>0.01</v>
      </c>
      <c r="R200" s="233"/>
      <c r="S200" s="233" t="s">
        <v>141</v>
      </c>
      <c r="T200" s="233" t="s">
        <v>141</v>
      </c>
      <c r="U200" s="233">
        <v>0.11</v>
      </c>
      <c r="V200" s="233">
        <f>ROUND(E200*U200,2)</f>
        <v>0.33</v>
      </c>
      <c r="W200" s="233"/>
      <c r="X200" s="233" t="s">
        <v>142</v>
      </c>
      <c r="Y200" s="233" t="s">
        <v>143</v>
      </c>
      <c r="Z200" s="212"/>
      <c r="AA200" s="212"/>
      <c r="AB200" s="212"/>
      <c r="AC200" s="212"/>
      <c r="AD200" s="212"/>
      <c r="AE200" s="212"/>
      <c r="AF200" s="212"/>
      <c r="AG200" s="212" t="s">
        <v>144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2" x14ac:dyDescent="0.25">
      <c r="A201" s="229"/>
      <c r="B201" s="230"/>
      <c r="C201" s="269" t="s">
        <v>331</v>
      </c>
      <c r="D201" s="235"/>
      <c r="E201" s="236">
        <v>3</v>
      </c>
      <c r="F201" s="233"/>
      <c r="G201" s="233"/>
      <c r="H201" s="233"/>
      <c r="I201" s="233"/>
      <c r="J201" s="233"/>
      <c r="K201" s="233"/>
      <c r="L201" s="233"/>
      <c r="M201" s="233"/>
      <c r="N201" s="232"/>
      <c r="O201" s="232"/>
      <c r="P201" s="232"/>
      <c r="Q201" s="232"/>
      <c r="R201" s="233"/>
      <c r="S201" s="233"/>
      <c r="T201" s="233"/>
      <c r="U201" s="233"/>
      <c r="V201" s="233"/>
      <c r="W201" s="233"/>
      <c r="X201" s="233"/>
      <c r="Y201" s="233"/>
      <c r="Z201" s="212"/>
      <c r="AA201" s="212"/>
      <c r="AB201" s="212"/>
      <c r="AC201" s="212"/>
      <c r="AD201" s="212"/>
      <c r="AE201" s="212"/>
      <c r="AF201" s="212"/>
      <c r="AG201" s="212" t="s">
        <v>146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5">
      <c r="A202" s="251">
        <v>71</v>
      </c>
      <c r="B202" s="252" t="s">
        <v>388</v>
      </c>
      <c r="C202" s="268" t="s">
        <v>389</v>
      </c>
      <c r="D202" s="253" t="s">
        <v>167</v>
      </c>
      <c r="E202" s="254">
        <v>36.799999999999997</v>
      </c>
      <c r="F202" s="255"/>
      <c r="G202" s="256">
        <f>ROUND(E202*F202,2)</f>
        <v>0</v>
      </c>
      <c r="H202" s="234"/>
      <c r="I202" s="233">
        <f>ROUND(E202*H202,2)</f>
        <v>0</v>
      </c>
      <c r="J202" s="234"/>
      <c r="K202" s="233">
        <f>ROUND(E202*J202,2)</f>
        <v>0</v>
      </c>
      <c r="L202" s="233">
        <v>15</v>
      </c>
      <c r="M202" s="233">
        <f>G202*(1+L202/100)</f>
        <v>0</v>
      </c>
      <c r="N202" s="232">
        <v>0</v>
      </c>
      <c r="O202" s="232">
        <f>ROUND(E202*N202,2)</f>
        <v>0</v>
      </c>
      <c r="P202" s="232">
        <v>8.0000000000000007E-5</v>
      </c>
      <c r="Q202" s="232">
        <f>ROUND(E202*P202,2)</f>
        <v>0</v>
      </c>
      <c r="R202" s="233"/>
      <c r="S202" s="233" t="s">
        <v>141</v>
      </c>
      <c r="T202" s="233" t="s">
        <v>141</v>
      </c>
      <c r="U202" s="233">
        <v>3.5000000000000003E-2</v>
      </c>
      <c r="V202" s="233">
        <f>ROUND(E202*U202,2)</f>
        <v>1.29</v>
      </c>
      <c r="W202" s="233"/>
      <c r="X202" s="233" t="s">
        <v>142</v>
      </c>
      <c r="Y202" s="233" t="s">
        <v>143</v>
      </c>
      <c r="Z202" s="212"/>
      <c r="AA202" s="212"/>
      <c r="AB202" s="212"/>
      <c r="AC202" s="212"/>
      <c r="AD202" s="212"/>
      <c r="AE202" s="212"/>
      <c r="AF202" s="212"/>
      <c r="AG202" s="212" t="s">
        <v>144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2" x14ac:dyDescent="0.25">
      <c r="A203" s="229"/>
      <c r="B203" s="230"/>
      <c r="C203" s="269" t="s">
        <v>390</v>
      </c>
      <c r="D203" s="235"/>
      <c r="E203" s="236">
        <v>18.399999999999999</v>
      </c>
      <c r="F203" s="233"/>
      <c r="G203" s="233"/>
      <c r="H203" s="233"/>
      <c r="I203" s="233"/>
      <c r="J203" s="233"/>
      <c r="K203" s="233"/>
      <c r="L203" s="233"/>
      <c r="M203" s="233"/>
      <c r="N203" s="232"/>
      <c r="O203" s="232"/>
      <c r="P203" s="232"/>
      <c r="Q203" s="232"/>
      <c r="R203" s="233"/>
      <c r="S203" s="233"/>
      <c r="T203" s="233"/>
      <c r="U203" s="233"/>
      <c r="V203" s="233"/>
      <c r="W203" s="233"/>
      <c r="X203" s="233"/>
      <c r="Y203" s="233"/>
      <c r="Z203" s="212"/>
      <c r="AA203" s="212"/>
      <c r="AB203" s="212"/>
      <c r="AC203" s="212"/>
      <c r="AD203" s="212"/>
      <c r="AE203" s="212"/>
      <c r="AF203" s="212"/>
      <c r="AG203" s="212" t="s">
        <v>146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5">
      <c r="A204" s="229"/>
      <c r="B204" s="230"/>
      <c r="C204" s="269" t="s">
        <v>391</v>
      </c>
      <c r="D204" s="235"/>
      <c r="E204" s="236">
        <v>18.399999999999999</v>
      </c>
      <c r="F204" s="233"/>
      <c r="G204" s="233"/>
      <c r="H204" s="233"/>
      <c r="I204" s="233"/>
      <c r="J204" s="233"/>
      <c r="K204" s="233"/>
      <c r="L204" s="233"/>
      <c r="M204" s="233"/>
      <c r="N204" s="232"/>
      <c r="O204" s="232"/>
      <c r="P204" s="232"/>
      <c r="Q204" s="232"/>
      <c r="R204" s="233"/>
      <c r="S204" s="233"/>
      <c r="T204" s="233"/>
      <c r="U204" s="233"/>
      <c r="V204" s="233"/>
      <c r="W204" s="233"/>
      <c r="X204" s="233"/>
      <c r="Y204" s="233"/>
      <c r="Z204" s="212"/>
      <c r="AA204" s="212"/>
      <c r="AB204" s="212"/>
      <c r="AC204" s="212"/>
      <c r="AD204" s="212"/>
      <c r="AE204" s="212"/>
      <c r="AF204" s="212"/>
      <c r="AG204" s="212" t="s">
        <v>146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5">
      <c r="A205" s="251">
        <v>72</v>
      </c>
      <c r="B205" s="252" t="s">
        <v>392</v>
      </c>
      <c r="C205" s="268" t="s">
        <v>393</v>
      </c>
      <c r="D205" s="253" t="s">
        <v>153</v>
      </c>
      <c r="E205" s="254">
        <v>41.4</v>
      </c>
      <c r="F205" s="255"/>
      <c r="G205" s="256">
        <f>ROUND(E205*F205,2)</f>
        <v>0</v>
      </c>
      <c r="H205" s="234"/>
      <c r="I205" s="233">
        <f>ROUND(E205*H205,2)</f>
        <v>0</v>
      </c>
      <c r="J205" s="234"/>
      <c r="K205" s="233">
        <f>ROUND(E205*J205,2)</f>
        <v>0</v>
      </c>
      <c r="L205" s="233">
        <v>15</v>
      </c>
      <c r="M205" s="233">
        <f>G205*(1+L205/100)</f>
        <v>0</v>
      </c>
      <c r="N205" s="232">
        <v>0</v>
      </c>
      <c r="O205" s="232">
        <f>ROUND(E205*N205,2)</f>
        <v>0</v>
      </c>
      <c r="P205" s="232">
        <v>1E-3</v>
      </c>
      <c r="Q205" s="232">
        <f>ROUND(E205*P205,2)</f>
        <v>0.04</v>
      </c>
      <c r="R205" s="233"/>
      <c r="S205" s="233" t="s">
        <v>141</v>
      </c>
      <c r="T205" s="233" t="s">
        <v>141</v>
      </c>
      <c r="U205" s="233">
        <v>0.255</v>
      </c>
      <c r="V205" s="233">
        <f>ROUND(E205*U205,2)</f>
        <v>10.56</v>
      </c>
      <c r="W205" s="233"/>
      <c r="X205" s="233" t="s">
        <v>142</v>
      </c>
      <c r="Y205" s="233" t="s">
        <v>143</v>
      </c>
      <c r="Z205" s="212"/>
      <c r="AA205" s="212"/>
      <c r="AB205" s="212"/>
      <c r="AC205" s="212"/>
      <c r="AD205" s="212"/>
      <c r="AE205" s="212"/>
      <c r="AF205" s="212"/>
      <c r="AG205" s="212" t="s">
        <v>144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2" x14ac:dyDescent="0.25">
      <c r="A206" s="229"/>
      <c r="B206" s="230"/>
      <c r="C206" s="269" t="s">
        <v>394</v>
      </c>
      <c r="D206" s="235"/>
      <c r="E206" s="236">
        <v>41.4</v>
      </c>
      <c r="F206" s="233"/>
      <c r="G206" s="233"/>
      <c r="H206" s="233"/>
      <c r="I206" s="233"/>
      <c r="J206" s="233"/>
      <c r="K206" s="233"/>
      <c r="L206" s="233"/>
      <c r="M206" s="233"/>
      <c r="N206" s="232"/>
      <c r="O206" s="232"/>
      <c r="P206" s="232"/>
      <c r="Q206" s="232"/>
      <c r="R206" s="233"/>
      <c r="S206" s="233"/>
      <c r="T206" s="233"/>
      <c r="U206" s="233"/>
      <c r="V206" s="233"/>
      <c r="W206" s="233"/>
      <c r="X206" s="233"/>
      <c r="Y206" s="233"/>
      <c r="Z206" s="212"/>
      <c r="AA206" s="212"/>
      <c r="AB206" s="212"/>
      <c r="AC206" s="212"/>
      <c r="AD206" s="212"/>
      <c r="AE206" s="212"/>
      <c r="AF206" s="212"/>
      <c r="AG206" s="212" t="s">
        <v>146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5">
      <c r="A207" s="251">
        <v>73</v>
      </c>
      <c r="B207" s="252" t="s">
        <v>395</v>
      </c>
      <c r="C207" s="268" t="s">
        <v>396</v>
      </c>
      <c r="D207" s="253" t="s">
        <v>294</v>
      </c>
      <c r="E207" s="254">
        <v>1</v>
      </c>
      <c r="F207" s="255"/>
      <c r="G207" s="256">
        <f>ROUND(E207*F207,2)</f>
        <v>0</v>
      </c>
      <c r="H207" s="234"/>
      <c r="I207" s="233">
        <f>ROUND(E207*H207,2)</f>
        <v>0</v>
      </c>
      <c r="J207" s="234"/>
      <c r="K207" s="233">
        <f>ROUND(E207*J207,2)</f>
        <v>0</v>
      </c>
      <c r="L207" s="233">
        <v>15</v>
      </c>
      <c r="M207" s="233">
        <f>G207*(1+L207/100)</f>
        <v>0</v>
      </c>
      <c r="N207" s="232">
        <v>0</v>
      </c>
      <c r="O207" s="232">
        <f>ROUND(E207*N207,2)</f>
        <v>0</v>
      </c>
      <c r="P207" s="232">
        <v>0.18</v>
      </c>
      <c r="Q207" s="232">
        <f>ROUND(E207*P207,2)</f>
        <v>0.18</v>
      </c>
      <c r="R207" s="233"/>
      <c r="S207" s="233" t="s">
        <v>190</v>
      </c>
      <c r="T207" s="233" t="s">
        <v>196</v>
      </c>
      <c r="U207" s="233">
        <v>0.51200000000000001</v>
      </c>
      <c r="V207" s="233">
        <f>ROUND(E207*U207,2)</f>
        <v>0.51</v>
      </c>
      <c r="W207" s="233"/>
      <c r="X207" s="233" t="s">
        <v>142</v>
      </c>
      <c r="Y207" s="233" t="s">
        <v>143</v>
      </c>
      <c r="Z207" s="212"/>
      <c r="AA207" s="212"/>
      <c r="AB207" s="212"/>
      <c r="AC207" s="212"/>
      <c r="AD207" s="212"/>
      <c r="AE207" s="212"/>
      <c r="AF207" s="212"/>
      <c r="AG207" s="212" t="s">
        <v>144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25">
      <c r="A208" s="229"/>
      <c r="B208" s="230"/>
      <c r="C208" s="269" t="s">
        <v>371</v>
      </c>
      <c r="D208" s="235"/>
      <c r="E208" s="236">
        <v>1</v>
      </c>
      <c r="F208" s="233"/>
      <c r="G208" s="233"/>
      <c r="H208" s="233"/>
      <c r="I208" s="233"/>
      <c r="J208" s="233"/>
      <c r="K208" s="233"/>
      <c r="L208" s="233"/>
      <c r="M208" s="233"/>
      <c r="N208" s="232"/>
      <c r="O208" s="232"/>
      <c r="P208" s="232"/>
      <c r="Q208" s="232"/>
      <c r="R208" s="233"/>
      <c r="S208" s="233"/>
      <c r="T208" s="233"/>
      <c r="U208" s="233"/>
      <c r="V208" s="233"/>
      <c r="W208" s="233"/>
      <c r="X208" s="233"/>
      <c r="Y208" s="233"/>
      <c r="Z208" s="212"/>
      <c r="AA208" s="212"/>
      <c r="AB208" s="212"/>
      <c r="AC208" s="212"/>
      <c r="AD208" s="212"/>
      <c r="AE208" s="212"/>
      <c r="AF208" s="212"/>
      <c r="AG208" s="212" t="s">
        <v>146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5">
      <c r="A209" s="257">
        <v>74</v>
      </c>
      <c r="B209" s="258" t="s">
        <v>397</v>
      </c>
      <c r="C209" s="270" t="s">
        <v>398</v>
      </c>
      <c r="D209" s="259" t="s">
        <v>291</v>
      </c>
      <c r="E209" s="260">
        <v>1</v>
      </c>
      <c r="F209" s="261"/>
      <c r="G209" s="262">
        <f>ROUND(E209*F209,2)</f>
        <v>0</v>
      </c>
      <c r="H209" s="234"/>
      <c r="I209" s="233">
        <f>ROUND(E209*H209,2)</f>
        <v>0</v>
      </c>
      <c r="J209" s="234"/>
      <c r="K209" s="233">
        <f>ROUND(E209*J209,2)</f>
        <v>0</v>
      </c>
      <c r="L209" s="233">
        <v>15</v>
      </c>
      <c r="M209" s="233">
        <f>G209*(1+L209/100)</f>
        <v>0</v>
      </c>
      <c r="N209" s="232">
        <v>0</v>
      </c>
      <c r="O209" s="232">
        <f>ROUND(E209*N209,2)</f>
        <v>0</v>
      </c>
      <c r="P209" s="232">
        <v>0</v>
      </c>
      <c r="Q209" s="232">
        <f>ROUND(E209*P209,2)</f>
        <v>0</v>
      </c>
      <c r="R209" s="233"/>
      <c r="S209" s="233" t="s">
        <v>190</v>
      </c>
      <c r="T209" s="233" t="s">
        <v>196</v>
      </c>
      <c r="U209" s="233">
        <v>0</v>
      </c>
      <c r="V209" s="233">
        <f>ROUND(E209*U209,2)</f>
        <v>0</v>
      </c>
      <c r="W209" s="233"/>
      <c r="X209" s="233" t="s">
        <v>142</v>
      </c>
      <c r="Y209" s="233" t="s">
        <v>143</v>
      </c>
      <c r="Z209" s="212"/>
      <c r="AA209" s="212"/>
      <c r="AB209" s="212"/>
      <c r="AC209" s="212"/>
      <c r="AD209" s="212"/>
      <c r="AE209" s="212"/>
      <c r="AF209" s="212"/>
      <c r="AG209" s="212" t="s">
        <v>144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ht="20.399999999999999" outlineLevel="1" x14ac:dyDescent="0.25">
      <c r="A210" s="251">
        <v>75</v>
      </c>
      <c r="B210" s="252" t="s">
        <v>399</v>
      </c>
      <c r="C210" s="268" t="s">
        <v>400</v>
      </c>
      <c r="D210" s="253" t="s">
        <v>294</v>
      </c>
      <c r="E210" s="254">
        <v>2</v>
      </c>
      <c r="F210" s="255"/>
      <c r="G210" s="256">
        <f>ROUND(E210*F210,2)</f>
        <v>0</v>
      </c>
      <c r="H210" s="234"/>
      <c r="I210" s="233">
        <f>ROUND(E210*H210,2)</f>
        <v>0</v>
      </c>
      <c r="J210" s="234"/>
      <c r="K210" s="233">
        <f>ROUND(E210*J210,2)</f>
        <v>0</v>
      </c>
      <c r="L210" s="233">
        <v>15</v>
      </c>
      <c r="M210" s="233">
        <f>G210*(1+L210/100)</f>
        <v>0</v>
      </c>
      <c r="N210" s="232">
        <v>0</v>
      </c>
      <c r="O210" s="232">
        <f>ROUND(E210*N210,2)</f>
        <v>0</v>
      </c>
      <c r="P210" s="232">
        <v>0</v>
      </c>
      <c r="Q210" s="232">
        <f>ROUND(E210*P210,2)</f>
        <v>0</v>
      </c>
      <c r="R210" s="233"/>
      <c r="S210" s="233" t="s">
        <v>190</v>
      </c>
      <c r="T210" s="233" t="s">
        <v>196</v>
      </c>
      <c r="U210" s="233">
        <v>0</v>
      </c>
      <c r="V210" s="233">
        <f>ROUND(E210*U210,2)</f>
        <v>0</v>
      </c>
      <c r="W210" s="233"/>
      <c r="X210" s="233" t="s">
        <v>142</v>
      </c>
      <c r="Y210" s="233" t="s">
        <v>143</v>
      </c>
      <c r="Z210" s="212"/>
      <c r="AA210" s="212"/>
      <c r="AB210" s="212"/>
      <c r="AC210" s="212"/>
      <c r="AD210" s="212"/>
      <c r="AE210" s="212"/>
      <c r="AF210" s="212"/>
      <c r="AG210" s="212" t="s">
        <v>144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25">
      <c r="A211" s="229"/>
      <c r="B211" s="230"/>
      <c r="C211" s="269" t="s">
        <v>401</v>
      </c>
      <c r="D211" s="235"/>
      <c r="E211" s="236">
        <v>2</v>
      </c>
      <c r="F211" s="233"/>
      <c r="G211" s="233"/>
      <c r="H211" s="233"/>
      <c r="I211" s="233"/>
      <c r="J211" s="233"/>
      <c r="K211" s="233"/>
      <c r="L211" s="233"/>
      <c r="M211" s="233"/>
      <c r="N211" s="232"/>
      <c r="O211" s="232"/>
      <c r="P211" s="232"/>
      <c r="Q211" s="232"/>
      <c r="R211" s="233"/>
      <c r="S211" s="233"/>
      <c r="T211" s="233"/>
      <c r="U211" s="233"/>
      <c r="V211" s="233"/>
      <c r="W211" s="233"/>
      <c r="X211" s="233"/>
      <c r="Y211" s="233"/>
      <c r="Z211" s="212"/>
      <c r="AA211" s="212"/>
      <c r="AB211" s="212"/>
      <c r="AC211" s="212"/>
      <c r="AD211" s="212"/>
      <c r="AE211" s="212"/>
      <c r="AF211" s="212"/>
      <c r="AG211" s="212" t="s">
        <v>146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ht="20.399999999999999" outlineLevel="1" x14ac:dyDescent="0.25">
      <c r="A212" s="251">
        <v>76</v>
      </c>
      <c r="B212" s="252" t="s">
        <v>402</v>
      </c>
      <c r="C212" s="268" t="s">
        <v>403</v>
      </c>
      <c r="D212" s="253" t="s">
        <v>153</v>
      </c>
      <c r="E212" s="254">
        <v>1</v>
      </c>
      <c r="F212" s="255"/>
      <c r="G212" s="256">
        <f>ROUND(E212*F212,2)</f>
        <v>0</v>
      </c>
      <c r="H212" s="234"/>
      <c r="I212" s="233">
        <f>ROUND(E212*H212,2)</f>
        <v>0</v>
      </c>
      <c r="J212" s="234"/>
      <c r="K212" s="233">
        <f>ROUND(E212*J212,2)</f>
        <v>0</v>
      </c>
      <c r="L212" s="233">
        <v>15</v>
      </c>
      <c r="M212" s="233">
        <f>G212*(1+L212/100)</f>
        <v>0</v>
      </c>
      <c r="N212" s="232">
        <v>0</v>
      </c>
      <c r="O212" s="232">
        <f>ROUND(E212*N212,2)</f>
        <v>0</v>
      </c>
      <c r="P212" s="232">
        <v>0</v>
      </c>
      <c r="Q212" s="232">
        <f>ROUND(E212*P212,2)</f>
        <v>0</v>
      </c>
      <c r="R212" s="233"/>
      <c r="S212" s="233" t="s">
        <v>190</v>
      </c>
      <c r="T212" s="233" t="s">
        <v>196</v>
      </c>
      <c r="U212" s="233">
        <v>0</v>
      </c>
      <c r="V212" s="233">
        <f>ROUND(E212*U212,2)</f>
        <v>0</v>
      </c>
      <c r="W212" s="233"/>
      <c r="X212" s="233" t="s">
        <v>142</v>
      </c>
      <c r="Y212" s="233" t="s">
        <v>143</v>
      </c>
      <c r="Z212" s="212"/>
      <c r="AA212" s="212"/>
      <c r="AB212" s="212"/>
      <c r="AC212" s="212"/>
      <c r="AD212" s="212"/>
      <c r="AE212" s="212"/>
      <c r="AF212" s="212"/>
      <c r="AG212" s="212" t="s">
        <v>144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25">
      <c r="A213" s="229"/>
      <c r="B213" s="230"/>
      <c r="C213" s="269" t="s">
        <v>371</v>
      </c>
      <c r="D213" s="235"/>
      <c r="E213" s="236">
        <v>1</v>
      </c>
      <c r="F213" s="233"/>
      <c r="G213" s="233"/>
      <c r="H213" s="233"/>
      <c r="I213" s="233"/>
      <c r="J213" s="233"/>
      <c r="K213" s="233"/>
      <c r="L213" s="233"/>
      <c r="M213" s="233"/>
      <c r="N213" s="232"/>
      <c r="O213" s="232"/>
      <c r="P213" s="232"/>
      <c r="Q213" s="232"/>
      <c r="R213" s="233"/>
      <c r="S213" s="233"/>
      <c r="T213" s="233"/>
      <c r="U213" s="233"/>
      <c r="V213" s="233"/>
      <c r="W213" s="233"/>
      <c r="X213" s="233"/>
      <c r="Y213" s="233"/>
      <c r="Z213" s="212"/>
      <c r="AA213" s="212"/>
      <c r="AB213" s="212"/>
      <c r="AC213" s="212"/>
      <c r="AD213" s="212"/>
      <c r="AE213" s="212"/>
      <c r="AF213" s="212"/>
      <c r="AG213" s="212" t="s">
        <v>146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5">
      <c r="A214" s="257">
        <v>77</v>
      </c>
      <c r="B214" s="258" t="s">
        <v>404</v>
      </c>
      <c r="C214" s="270" t="s">
        <v>405</v>
      </c>
      <c r="D214" s="259" t="s">
        <v>163</v>
      </c>
      <c r="E214" s="260">
        <v>14.50004</v>
      </c>
      <c r="F214" s="261"/>
      <c r="G214" s="262">
        <f>ROUND(E214*F214,2)</f>
        <v>0</v>
      </c>
      <c r="H214" s="234"/>
      <c r="I214" s="233">
        <f>ROUND(E214*H214,2)</f>
        <v>0</v>
      </c>
      <c r="J214" s="234"/>
      <c r="K214" s="233">
        <f>ROUND(E214*J214,2)</f>
        <v>0</v>
      </c>
      <c r="L214" s="233">
        <v>15</v>
      </c>
      <c r="M214" s="233">
        <f>G214*(1+L214/100)</f>
        <v>0</v>
      </c>
      <c r="N214" s="232">
        <v>0</v>
      </c>
      <c r="O214" s="232">
        <f>ROUND(E214*N214,2)</f>
        <v>0</v>
      </c>
      <c r="P214" s="232">
        <v>0</v>
      </c>
      <c r="Q214" s="232">
        <f>ROUND(E214*P214,2)</f>
        <v>0</v>
      </c>
      <c r="R214" s="233"/>
      <c r="S214" s="233" t="s">
        <v>141</v>
      </c>
      <c r="T214" s="233" t="s">
        <v>141</v>
      </c>
      <c r="U214" s="233">
        <v>22.05</v>
      </c>
      <c r="V214" s="233">
        <f>ROUND(E214*U214,2)</f>
        <v>319.73</v>
      </c>
      <c r="W214" s="233"/>
      <c r="X214" s="233" t="s">
        <v>406</v>
      </c>
      <c r="Y214" s="233" t="s">
        <v>143</v>
      </c>
      <c r="Z214" s="212"/>
      <c r="AA214" s="212"/>
      <c r="AB214" s="212"/>
      <c r="AC214" s="212"/>
      <c r="AD214" s="212"/>
      <c r="AE214" s="212"/>
      <c r="AF214" s="212"/>
      <c r="AG214" s="212" t="s">
        <v>407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5">
      <c r="A215" s="257">
        <v>78</v>
      </c>
      <c r="B215" s="258" t="s">
        <v>408</v>
      </c>
      <c r="C215" s="270" t="s">
        <v>409</v>
      </c>
      <c r="D215" s="259" t="s">
        <v>163</v>
      </c>
      <c r="E215" s="260">
        <v>203.00062</v>
      </c>
      <c r="F215" s="261"/>
      <c r="G215" s="262">
        <f>ROUND(E215*F215,2)</f>
        <v>0</v>
      </c>
      <c r="H215" s="234"/>
      <c r="I215" s="233">
        <f>ROUND(E215*H215,2)</f>
        <v>0</v>
      </c>
      <c r="J215" s="234"/>
      <c r="K215" s="233">
        <f>ROUND(E215*J215,2)</f>
        <v>0</v>
      </c>
      <c r="L215" s="233">
        <v>15</v>
      </c>
      <c r="M215" s="233">
        <f>G215*(1+L215/100)</f>
        <v>0</v>
      </c>
      <c r="N215" s="232">
        <v>0</v>
      </c>
      <c r="O215" s="232">
        <f>ROUND(E215*N215,2)</f>
        <v>0</v>
      </c>
      <c r="P215" s="232">
        <v>0</v>
      </c>
      <c r="Q215" s="232">
        <f>ROUND(E215*P215,2)</f>
        <v>0</v>
      </c>
      <c r="R215" s="233"/>
      <c r="S215" s="233" t="s">
        <v>141</v>
      </c>
      <c r="T215" s="233" t="s">
        <v>141</v>
      </c>
      <c r="U215" s="233">
        <v>0</v>
      </c>
      <c r="V215" s="233">
        <f>ROUND(E215*U215,2)</f>
        <v>0</v>
      </c>
      <c r="W215" s="233"/>
      <c r="X215" s="233" t="s">
        <v>406</v>
      </c>
      <c r="Y215" s="233" t="s">
        <v>143</v>
      </c>
      <c r="Z215" s="212"/>
      <c r="AA215" s="212"/>
      <c r="AB215" s="212"/>
      <c r="AC215" s="212"/>
      <c r="AD215" s="212"/>
      <c r="AE215" s="212"/>
      <c r="AF215" s="212"/>
      <c r="AG215" s="212" t="s">
        <v>407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5">
      <c r="A216" s="257">
        <v>79</v>
      </c>
      <c r="B216" s="258" t="s">
        <v>410</v>
      </c>
      <c r="C216" s="270" t="s">
        <v>411</v>
      </c>
      <c r="D216" s="259" t="s">
        <v>163</v>
      </c>
      <c r="E216" s="260">
        <v>14.50004</v>
      </c>
      <c r="F216" s="261"/>
      <c r="G216" s="262">
        <f>ROUND(E216*F216,2)</f>
        <v>0</v>
      </c>
      <c r="H216" s="234"/>
      <c r="I216" s="233">
        <f>ROUND(E216*H216,2)</f>
        <v>0</v>
      </c>
      <c r="J216" s="234"/>
      <c r="K216" s="233">
        <f>ROUND(E216*J216,2)</f>
        <v>0</v>
      </c>
      <c r="L216" s="233">
        <v>15</v>
      </c>
      <c r="M216" s="233">
        <f>G216*(1+L216/100)</f>
        <v>0</v>
      </c>
      <c r="N216" s="232">
        <v>0</v>
      </c>
      <c r="O216" s="232">
        <f>ROUND(E216*N216,2)</f>
        <v>0</v>
      </c>
      <c r="P216" s="232">
        <v>0</v>
      </c>
      <c r="Q216" s="232">
        <f>ROUND(E216*P216,2)</f>
        <v>0</v>
      </c>
      <c r="R216" s="233"/>
      <c r="S216" s="233" t="s">
        <v>141</v>
      </c>
      <c r="T216" s="233" t="s">
        <v>141</v>
      </c>
      <c r="U216" s="233">
        <v>42.39</v>
      </c>
      <c r="V216" s="233">
        <f>ROUND(E216*U216,2)</f>
        <v>614.66</v>
      </c>
      <c r="W216" s="233"/>
      <c r="X216" s="233" t="s">
        <v>406</v>
      </c>
      <c r="Y216" s="233" t="s">
        <v>143</v>
      </c>
      <c r="Z216" s="212"/>
      <c r="AA216" s="212"/>
      <c r="AB216" s="212"/>
      <c r="AC216" s="212"/>
      <c r="AD216" s="212"/>
      <c r="AE216" s="212"/>
      <c r="AF216" s="212"/>
      <c r="AG216" s="212" t="s">
        <v>407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5">
      <c r="A217" s="257">
        <v>80</v>
      </c>
      <c r="B217" s="258" t="s">
        <v>412</v>
      </c>
      <c r="C217" s="270" t="s">
        <v>413</v>
      </c>
      <c r="D217" s="259" t="s">
        <v>163</v>
      </c>
      <c r="E217" s="260">
        <v>29.00009</v>
      </c>
      <c r="F217" s="261"/>
      <c r="G217" s="262">
        <f>ROUND(E217*F217,2)</f>
        <v>0</v>
      </c>
      <c r="H217" s="234"/>
      <c r="I217" s="233">
        <f>ROUND(E217*H217,2)</f>
        <v>0</v>
      </c>
      <c r="J217" s="234"/>
      <c r="K217" s="233">
        <f>ROUND(E217*J217,2)</f>
        <v>0</v>
      </c>
      <c r="L217" s="233">
        <v>15</v>
      </c>
      <c r="M217" s="233">
        <f>G217*(1+L217/100)</f>
        <v>0</v>
      </c>
      <c r="N217" s="232">
        <v>0</v>
      </c>
      <c r="O217" s="232">
        <f>ROUND(E217*N217,2)</f>
        <v>0</v>
      </c>
      <c r="P217" s="232">
        <v>0</v>
      </c>
      <c r="Q217" s="232">
        <f>ROUND(E217*P217,2)</f>
        <v>0</v>
      </c>
      <c r="R217" s="233"/>
      <c r="S217" s="233" t="s">
        <v>141</v>
      </c>
      <c r="T217" s="233" t="s">
        <v>141</v>
      </c>
      <c r="U217" s="233">
        <v>0.84</v>
      </c>
      <c r="V217" s="233">
        <f>ROUND(E217*U217,2)</f>
        <v>24.36</v>
      </c>
      <c r="W217" s="233"/>
      <c r="X217" s="233" t="s">
        <v>406</v>
      </c>
      <c r="Y217" s="233" t="s">
        <v>143</v>
      </c>
      <c r="Z217" s="212"/>
      <c r="AA217" s="212"/>
      <c r="AB217" s="212"/>
      <c r="AC217" s="212"/>
      <c r="AD217" s="212"/>
      <c r="AE217" s="212"/>
      <c r="AF217" s="212"/>
      <c r="AG217" s="212" t="s">
        <v>407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0.399999999999999" outlineLevel="1" x14ac:dyDescent="0.25">
      <c r="A218" s="257">
        <v>81</v>
      </c>
      <c r="B218" s="258" t="s">
        <v>414</v>
      </c>
      <c r="C218" s="270" t="s">
        <v>415</v>
      </c>
      <c r="D218" s="259" t="s">
        <v>163</v>
      </c>
      <c r="E218" s="260">
        <v>14.50004</v>
      </c>
      <c r="F218" s="261"/>
      <c r="G218" s="262">
        <f>ROUND(E218*F218,2)</f>
        <v>0</v>
      </c>
      <c r="H218" s="234"/>
      <c r="I218" s="233">
        <f>ROUND(E218*H218,2)</f>
        <v>0</v>
      </c>
      <c r="J218" s="234"/>
      <c r="K218" s="233">
        <f>ROUND(E218*J218,2)</f>
        <v>0</v>
      </c>
      <c r="L218" s="233">
        <v>15</v>
      </c>
      <c r="M218" s="233">
        <f>G218*(1+L218/100)</f>
        <v>0</v>
      </c>
      <c r="N218" s="232">
        <v>0</v>
      </c>
      <c r="O218" s="232">
        <f>ROUND(E218*N218,2)</f>
        <v>0</v>
      </c>
      <c r="P218" s="232">
        <v>0</v>
      </c>
      <c r="Q218" s="232">
        <f>ROUND(E218*P218,2)</f>
        <v>0</v>
      </c>
      <c r="R218" s="233"/>
      <c r="S218" s="233" t="s">
        <v>141</v>
      </c>
      <c r="T218" s="233" t="s">
        <v>141</v>
      </c>
      <c r="U218" s="233">
        <v>0</v>
      </c>
      <c r="V218" s="233">
        <f>ROUND(E218*U218,2)</f>
        <v>0</v>
      </c>
      <c r="W218" s="233"/>
      <c r="X218" s="233" t="s">
        <v>406</v>
      </c>
      <c r="Y218" s="233" t="s">
        <v>143</v>
      </c>
      <c r="Z218" s="212"/>
      <c r="AA218" s="212"/>
      <c r="AB218" s="212"/>
      <c r="AC218" s="212"/>
      <c r="AD218" s="212"/>
      <c r="AE218" s="212"/>
      <c r="AF218" s="212"/>
      <c r="AG218" s="212" t="s">
        <v>407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x14ac:dyDescent="0.25">
      <c r="A219" s="241" t="s">
        <v>136</v>
      </c>
      <c r="B219" s="242" t="s">
        <v>88</v>
      </c>
      <c r="C219" s="267" t="s">
        <v>89</v>
      </c>
      <c r="D219" s="243"/>
      <c r="E219" s="244"/>
      <c r="F219" s="245"/>
      <c r="G219" s="246">
        <f>SUMIF(AG220:AG220,"&lt;&gt;NOR",G220:G220)</f>
        <v>0</v>
      </c>
      <c r="H219" s="240"/>
      <c r="I219" s="240">
        <f>SUM(I220:I220)</f>
        <v>0</v>
      </c>
      <c r="J219" s="240"/>
      <c r="K219" s="240">
        <f>SUM(K220:K220)</f>
        <v>0</v>
      </c>
      <c r="L219" s="240"/>
      <c r="M219" s="240">
        <f>SUM(M220:M220)</f>
        <v>0</v>
      </c>
      <c r="N219" s="239"/>
      <c r="O219" s="239">
        <f>SUM(O220:O220)</f>
        <v>0</v>
      </c>
      <c r="P219" s="239"/>
      <c r="Q219" s="239">
        <f>SUM(Q220:Q220)</f>
        <v>0</v>
      </c>
      <c r="R219" s="240"/>
      <c r="S219" s="240"/>
      <c r="T219" s="240"/>
      <c r="U219" s="240"/>
      <c r="V219" s="240">
        <f>SUM(V220:V220)</f>
        <v>21.77</v>
      </c>
      <c r="W219" s="240"/>
      <c r="X219" s="240"/>
      <c r="Y219" s="240"/>
      <c r="AG219" t="s">
        <v>137</v>
      </c>
    </row>
    <row r="220" spans="1:60" outlineLevel="1" x14ac:dyDescent="0.25">
      <c r="A220" s="257">
        <v>82</v>
      </c>
      <c r="B220" s="258" t="s">
        <v>416</v>
      </c>
      <c r="C220" s="270" t="s">
        <v>417</v>
      </c>
      <c r="D220" s="259" t="s">
        <v>163</v>
      </c>
      <c r="E220" s="260">
        <v>10.36575</v>
      </c>
      <c r="F220" s="261"/>
      <c r="G220" s="262">
        <f>ROUND(E220*F220,2)</f>
        <v>0</v>
      </c>
      <c r="H220" s="234"/>
      <c r="I220" s="233">
        <f>ROUND(E220*H220,2)</f>
        <v>0</v>
      </c>
      <c r="J220" s="234"/>
      <c r="K220" s="233">
        <f>ROUND(E220*J220,2)</f>
        <v>0</v>
      </c>
      <c r="L220" s="233">
        <v>15</v>
      </c>
      <c r="M220" s="233">
        <f>G220*(1+L220/100)</f>
        <v>0</v>
      </c>
      <c r="N220" s="232">
        <v>0</v>
      </c>
      <c r="O220" s="232">
        <f>ROUND(E220*N220,2)</f>
        <v>0</v>
      </c>
      <c r="P220" s="232">
        <v>0</v>
      </c>
      <c r="Q220" s="232">
        <f>ROUND(E220*P220,2)</f>
        <v>0</v>
      </c>
      <c r="R220" s="233"/>
      <c r="S220" s="233" t="s">
        <v>141</v>
      </c>
      <c r="T220" s="233" t="s">
        <v>141</v>
      </c>
      <c r="U220" s="233">
        <v>2.1</v>
      </c>
      <c r="V220" s="233">
        <f>ROUND(E220*U220,2)</f>
        <v>21.77</v>
      </c>
      <c r="W220" s="233"/>
      <c r="X220" s="233" t="s">
        <v>418</v>
      </c>
      <c r="Y220" s="233" t="s">
        <v>143</v>
      </c>
      <c r="Z220" s="212"/>
      <c r="AA220" s="212"/>
      <c r="AB220" s="212"/>
      <c r="AC220" s="212"/>
      <c r="AD220" s="212"/>
      <c r="AE220" s="212"/>
      <c r="AF220" s="212"/>
      <c r="AG220" s="212" t="s">
        <v>419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x14ac:dyDescent="0.25">
      <c r="A221" s="241" t="s">
        <v>136</v>
      </c>
      <c r="B221" s="242" t="s">
        <v>90</v>
      </c>
      <c r="C221" s="267" t="s">
        <v>91</v>
      </c>
      <c r="D221" s="243"/>
      <c r="E221" s="244"/>
      <c r="F221" s="245"/>
      <c r="G221" s="246">
        <f>SUMIF(AG222:AG237,"&lt;&gt;NOR",G222:G237)</f>
        <v>0</v>
      </c>
      <c r="H221" s="240"/>
      <c r="I221" s="240">
        <f>SUM(I222:I237)</f>
        <v>0</v>
      </c>
      <c r="J221" s="240"/>
      <c r="K221" s="240">
        <f>SUM(K222:K237)</f>
        <v>0</v>
      </c>
      <c r="L221" s="240"/>
      <c r="M221" s="240">
        <f>SUM(M222:M237)</f>
        <v>0</v>
      </c>
      <c r="N221" s="239"/>
      <c r="O221" s="239">
        <f>SUM(O222:O237)</f>
        <v>6.0000000000000005E-2</v>
      </c>
      <c r="P221" s="239"/>
      <c r="Q221" s="239">
        <f>SUM(Q222:Q237)</f>
        <v>0</v>
      </c>
      <c r="R221" s="240"/>
      <c r="S221" s="240"/>
      <c r="T221" s="240"/>
      <c r="U221" s="240"/>
      <c r="V221" s="240">
        <f>SUM(V222:V237)</f>
        <v>10.38</v>
      </c>
      <c r="W221" s="240"/>
      <c r="X221" s="240"/>
      <c r="Y221" s="240"/>
      <c r="AG221" t="s">
        <v>137</v>
      </c>
    </row>
    <row r="222" spans="1:60" ht="30.6" outlineLevel="1" x14ac:dyDescent="0.25">
      <c r="A222" s="251">
        <v>83</v>
      </c>
      <c r="B222" s="252" t="s">
        <v>420</v>
      </c>
      <c r="C222" s="268" t="s">
        <v>421</v>
      </c>
      <c r="D222" s="253" t="s">
        <v>153</v>
      </c>
      <c r="E222" s="254">
        <v>5.32</v>
      </c>
      <c r="F222" s="255"/>
      <c r="G222" s="256">
        <f>ROUND(E222*F222,2)</f>
        <v>0</v>
      </c>
      <c r="H222" s="234"/>
      <c r="I222" s="233">
        <f>ROUND(E222*H222,2)</f>
        <v>0</v>
      </c>
      <c r="J222" s="234"/>
      <c r="K222" s="233">
        <f>ROUND(E222*J222,2)</f>
        <v>0</v>
      </c>
      <c r="L222" s="233">
        <v>15</v>
      </c>
      <c r="M222" s="233">
        <f>G222*(1+L222/100)</f>
        <v>0</v>
      </c>
      <c r="N222" s="232">
        <v>3.3E-4</v>
      </c>
      <c r="O222" s="232">
        <f>ROUND(E222*N222,2)</f>
        <v>0</v>
      </c>
      <c r="P222" s="232">
        <v>0</v>
      </c>
      <c r="Q222" s="232">
        <f>ROUND(E222*P222,2)</f>
        <v>0</v>
      </c>
      <c r="R222" s="233"/>
      <c r="S222" s="233" t="s">
        <v>141</v>
      </c>
      <c r="T222" s="233" t="s">
        <v>141</v>
      </c>
      <c r="U222" s="233">
        <v>2.75E-2</v>
      </c>
      <c r="V222" s="233">
        <f>ROUND(E222*U222,2)</f>
        <v>0.15</v>
      </c>
      <c r="W222" s="233"/>
      <c r="X222" s="233" t="s">
        <v>142</v>
      </c>
      <c r="Y222" s="233" t="s">
        <v>143</v>
      </c>
      <c r="Z222" s="212"/>
      <c r="AA222" s="212"/>
      <c r="AB222" s="212"/>
      <c r="AC222" s="212"/>
      <c r="AD222" s="212"/>
      <c r="AE222" s="212"/>
      <c r="AF222" s="212"/>
      <c r="AG222" s="212" t="s">
        <v>144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ht="20.399999999999999" outlineLevel="2" x14ac:dyDescent="0.25">
      <c r="A223" s="229"/>
      <c r="B223" s="230"/>
      <c r="C223" s="269" t="s">
        <v>155</v>
      </c>
      <c r="D223" s="235"/>
      <c r="E223" s="236">
        <v>5.32</v>
      </c>
      <c r="F223" s="233"/>
      <c r="G223" s="233"/>
      <c r="H223" s="233"/>
      <c r="I223" s="233"/>
      <c r="J223" s="233"/>
      <c r="K223" s="233"/>
      <c r="L223" s="233"/>
      <c r="M223" s="233"/>
      <c r="N223" s="232"/>
      <c r="O223" s="232"/>
      <c r="P223" s="232"/>
      <c r="Q223" s="232"/>
      <c r="R223" s="233"/>
      <c r="S223" s="233"/>
      <c r="T223" s="233"/>
      <c r="U223" s="233"/>
      <c r="V223" s="233"/>
      <c r="W223" s="233"/>
      <c r="X223" s="233"/>
      <c r="Y223" s="233"/>
      <c r="Z223" s="212"/>
      <c r="AA223" s="212"/>
      <c r="AB223" s="212"/>
      <c r="AC223" s="212"/>
      <c r="AD223" s="212"/>
      <c r="AE223" s="212"/>
      <c r="AF223" s="212"/>
      <c r="AG223" s="212" t="s">
        <v>146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ht="30.6" outlineLevel="1" x14ac:dyDescent="0.25">
      <c r="A224" s="251">
        <v>84</v>
      </c>
      <c r="B224" s="252" t="s">
        <v>422</v>
      </c>
      <c r="C224" s="268" t="s">
        <v>423</v>
      </c>
      <c r="D224" s="253" t="s">
        <v>153</v>
      </c>
      <c r="E224" s="254">
        <v>5.32</v>
      </c>
      <c r="F224" s="255"/>
      <c r="G224" s="256">
        <f>ROUND(E224*F224,2)</f>
        <v>0</v>
      </c>
      <c r="H224" s="234"/>
      <c r="I224" s="233">
        <f>ROUND(E224*H224,2)</f>
        <v>0</v>
      </c>
      <c r="J224" s="234"/>
      <c r="K224" s="233">
        <f>ROUND(E224*J224,2)</f>
        <v>0</v>
      </c>
      <c r="L224" s="233">
        <v>15</v>
      </c>
      <c r="M224" s="233">
        <f>G224*(1+L224/100)</f>
        <v>0</v>
      </c>
      <c r="N224" s="232">
        <v>4.8700000000000002E-3</v>
      </c>
      <c r="O224" s="232">
        <f>ROUND(E224*N224,2)</f>
        <v>0.03</v>
      </c>
      <c r="P224" s="232">
        <v>0</v>
      </c>
      <c r="Q224" s="232">
        <f>ROUND(E224*P224,2)</f>
        <v>0</v>
      </c>
      <c r="R224" s="233"/>
      <c r="S224" s="233" t="s">
        <v>141</v>
      </c>
      <c r="T224" s="233" t="s">
        <v>141</v>
      </c>
      <c r="U224" s="233">
        <v>0.22991</v>
      </c>
      <c r="V224" s="233">
        <f>ROUND(E224*U224,2)</f>
        <v>1.22</v>
      </c>
      <c r="W224" s="233"/>
      <c r="X224" s="233" t="s">
        <v>142</v>
      </c>
      <c r="Y224" s="233" t="s">
        <v>143</v>
      </c>
      <c r="Z224" s="212"/>
      <c r="AA224" s="212"/>
      <c r="AB224" s="212"/>
      <c r="AC224" s="212"/>
      <c r="AD224" s="212"/>
      <c r="AE224" s="212"/>
      <c r="AF224" s="212"/>
      <c r="AG224" s="212" t="s">
        <v>144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ht="20.399999999999999" outlineLevel="2" x14ac:dyDescent="0.25">
      <c r="A225" s="229"/>
      <c r="B225" s="230"/>
      <c r="C225" s="269" t="s">
        <v>155</v>
      </c>
      <c r="D225" s="235"/>
      <c r="E225" s="236">
        <v>5.32</v>
      </c>
      <c r="F225" s="233"/>
      <c r="G225" s="233"/>
      <c r="H225" s="233"/>
      <c r="I225" s="233"/>
      <c r="J225" s="233"/>
      <c r="K225" s="233"/>
      <c r="L225" s="233"/>
      <c r="M225" s="233"/>
      <c r="N225" s="232"/>
      <c r="O225" s="232"/>
      <c r="P225" s="232"/>
      <c r="Q225" s="232"/>
      <c r="R225" s="233"/>
      <c r="S225" s="233"/>
      <c r="T225" s="233"/>
      <c r="U225" s="233"/>
      <c r="V225" s="233"/>
      <c r="W225" s="233"/>
      <c r="X225" s="233"/>
      <c r="Y225" s="233"/>
      <c r="Z225" s="212"/>
      <c r="AA225" s="212"/>
      <c r="AB225" s="212"/>
      <c r="AC225" s="212"/>
      <c r="AD225" s="212"/>
      <c r="AE225" s="212"/>
      <c r="AF225" s="212"/>
      <c r="AG225" s="212" t="s">
        <v>146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5">
      <c r="A226" s="251">
        <v>85</v>
      </c>
      <c r="B226" s="252" t="s">
        <v>424</v>
      </c>
      <c r="C226" s="268" t="s">
        <v>425</v>
      </c>
      <c r="D226" s="253" t="s">
        <v>153</v>
      </c>
      <c r="E226" s="254">
        <v>21.42</v>
      </c>
      <c r="F226" s="255"/>
      <c r="G226" s="256">
        <f>ROUND(E226*F226,2)</f>
        <v>0</v>
      </c>
      <c r="H226" s="234"/>
      <c r="I226" s="233">
        <f>ROUND(E226*H226,2)</f>
        <v>0</v>
      </c>
      <c r="J226" s="234"/>
      <c r="K226" s="233">
        <f>ROUND(E226*J226,2)</f>
        <v>0</v>
      </c>
      <c r="L226" s="233">
        <v>15</v>
      </c>
      <c r="M226" s="233">
        <f>G226*(1+L226/100)</f>
        <v>0</v>
      </c>
      <c r="N226" s="232">
        <v>2.1000000000000001E-4</v>
      </c>
      <c r="O226" s="232">
        <f>ROUND(E226*N226,2)</f>
        <v>0</v>
      </c>
      <c r="P226" s="232">
        <v>0</v>
      </c>
      <c r="Q226" s="232">
        <f>ROUND(E226*P226,2)</f>
        <v>0</v>
      </c>
      <c r="R226" s="233"/>
      <c r="S226" s="233" t="s">
        <v>141</v>
      </c>
      <c r="T226" s="233" t="s">
        <v>141</v>
      </c>
      <c r="U226" s="233">
        <v>9.5000000000000001E-2</v>
      </c>
      <c r="V226" s="233">
        <f>ROUND(E226*U226,2)</f>
        <v>2.0299999999999998</v>
      </c>
      <c r="W226" s="233"/>
      <c r="X226" s="233" t="s">
        <v>142</v>
      </c>
      <c r="Y226" s="233" t="s">
        <v>143</v>
      </c>
      <c r="Z226" s="212"/>
      <c r="AA226" s="212"/>
      <c r="AB226" s="212"/>
      <c r="AC226" s="212"/>
      <c r="AD226" s="212"/>
      <c r="AE226" s="212"/>
      <c r="AF226" s="212"/>
      <c r="AG226" s="212" t="s">
        <v>144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25">
      <c r="A227" s="229"/>
      <c r="B227" s="230"/>
      <c r="C227" s="269" t="s">
        <v>426</v>
      </c>
      <c r="D227" s="235"/>
      <c r="E227" s="236">
        <v>17.399999999999999</v>
      </c>
      <c r="F227" s="233"/>
      <c r="G227" s="233"/>
      <c r="H227" s="233"/>
      <c r="I227" s="233"/>
      <c r="J227" s="233"/>
      <c r="K227" s="233"/>
      <c r="L227" s="233"/>
      <c r="M227" s="233"/>
      <c r="N227" s="232"/>
      <c r="O227" s="232"/>
      <c r="P227" s="232"/>
      <c r="Q227" s="232"/>
      <c r="R227" s="233"/>
      <c r="S227" s="233"/>
      <c r="T227" s="233"/>
      <c r="U227" s="233"/>
      <c r="V227" s="233"/>
      <c r="W227" s="233"/>
      <c r="X227" s="233"/>
      <c r="Y227" s="233"/>
      <c r="Z227" s="212"/>
      <c r="AA227" s="212"/>
      <c r="AB227" s="212"/>
      <c r="AC227" s="212"/>
      <c r="AD227" s="212"/>
      <c r="AE227" s="212"/>
      <c r="AF227" s="212"/>
      <c r="AG227" s="212" t="s">
        <v>146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5">
      <c r="A228" s="229"/>
      <c r="B228" s="230"/>
      <c r="C228" s="269" t="s">
        <v>427</v>
      </c>
      <c r="D228" s="235"/>
      <c r="E228" s="236">
        <v>4.0199999999999996</v>
      </c>
      <c r="F228" s="233"/>
      <c r="G228" s="233"/>
      <c r="H228" s="233"/>
      <c r="I228" s="233"/>
      <c r="J228" s="233"/>
      <c r="K228" s="233"/>
      <c r="L228" s="233"/>
      <c r="M228" s="233"/>
      <c r="N228" s="232"/>
      <c r="O228" s="232"/>
      <c r="P228" s="232"/>
      <c r="Q228" s="232"/>
      <c r="R228" s="233"/>
      <c r="S228" s="233"/>
      <c r="T228" s="233"/>
      <c r="U228" s="233"/>
      <c r="V228" s="233"/>
      <c r="W228" s="233"/>
      <c r="X228" s="233"/>
      <c r="Y228" s="233"/>
      <c r="Z228" s="212"/>
      <c r="AA228" s="212"/>
      <c r="AB228" s="212"/>
      <c r="AC228" s="212"/>
      <c r="AD228" s="212"/>
      <c r="AE228" s="212"/>
      <c r="AF228" s="212"/>
      <c r="AG228" s="212" t="s">
        <v>146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5">
      <c r="A229" s="251">
        <v>86</v>
      </c>
      <c r="B229" s="252" t="s">
        <v>428</v>
      </c>
      <c r="C229" s="268" t="s">
        <v>429</v>
      </c>
      <c r="D229" s="253" t="s">
        <v>153</v>
      </c>
      <c r="E229" s="254">
        <v>17.399999999999999</v>
      </c>
      <c r="F229" s="255"/>
      <c r="G229" s="256">
        <f>ROUND(E229*F229,2)</f>
        <v>0</v>
      </c>
      <c r="H229" s="234"/>
      <c r="I229" s="233">
        <f>ROUND(E229*H229,2)</f>
        <v>0</v>
      </c>
      <c r="J229" s="234"/>
      <c r="K229" s="233">
        <f>ROUND(E229*J229,2)</f>
        <v>0</v>
      </c>
      <c r="L229" s="233">
        <v>15</v>
      </c>
      <c r="M229" s="233">
        <f>G229*(1+L229/100)</f>
        <v>0</v>
      </c>
      <c r="N229" s="232">
        <v>1.2600000000000001E-3</v>
      </c>
      <c r="O229" s="232">
        <f>ROUND(E229*N229,2)</f>
        <v>0.02</v>
      </c>
      <c r="P229" s="232">
        <v>0</v>
      </c>
      <c r="Q229" s="232">
        <f>ROUND(E229*P229,2)</f>
        <v>0</v>
      </c>
      <c r="R229" s="233"/>
      <c r="S229" s="233" t="s">
        <v>141</v>
      </c>
      <c r="T229" s="233" t="s">
        <v>141</v>
      </c>
      <c r="U229" s="233">
        <v>0.24</v>
      </c>
      <c r="V229" s="233">
        <f>ROUND(E229*U229,2)</f>
        <v>4.18</v>
      </c>
      <c r="W229" s="233"/>
      <c r="X229" s="233" t="s">
        <v>142</v>
      </c>
      <c r="Y229" s="233" t="s">
        <v>143</v>
      </c>
      <c r="Z229" s="212"/>
      <c r="AA229" s="212"/>
      <c r="AB229" s="212"/>
      <c r="AC229" s="212"/>
      <c r="AD229" s="212"/>
      <c r="AE229" s="212"/>
      <c r="AF229" s="212"/>
      <c r="AG229" s="212" t="s">
        <v>144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25">
      <c r="A230" s="229"/>
      <c r="B230" s="230"/>
      <c r="C230" s="269" t="s">
        <v>426</v>
      </c>
      <c r="D230" s="235"/>
      <c r="E230" s="236">
        <v>17.399999999999999</v>
      </c>
      <c r="F230" s="233"/>
      <c r="G230" s="233"/>
      <c r="H230" s="233"/>
      <c r="I230" s="233"/>
      <c r="J230" s="233"/>
      <c r="K230" s="233"/>
      <c r="L230" s="233"/>
      <c r="M230" s="233"/>
      <c r="N230" s="232"/>
      <c r="O230" s="232"/>
      <c r="P230" s="232"/>
      <c r="Q230" s="232"/>
      <c r="R230" s="233"/>
      <c r="S230" s="233"/>
      <c r="T230" s="233"/>
      <c r="U230" s="233"/>
      <c r="V230" s="233"/>
      <c r="W230" s="233"/>
      <c r="X230" s="233"/>
      <c r="Y230" s="233"/>
      <c r="Z230" s="212"/>
      <c r="AA230" s="212"/>
      <c r="AB230" s="212"/>
      <c r="AC230" s="212"/>
      <c r="AD230" s="212"/>
      <c r="AE230" s="212"/>
      <c r="AF230" s="212"/>
      <c r="AG230" s="212" t="s">
        <v>146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ht="20.399999999999999" outlineLevel="1" x14ac:dyDescent="0.25">
      <c r="A231" s="251">
        <v>87</v>
      </c>
      <c r="B231" s="252" t="s">
        <v>430</v>
      </c>
      <c r="C231" s="268" t="s">
        <v>431</v>
      </c>
      <c r="D231" s="253" t="s">
        <v>153</v>
      </c>
      <c r="E231" s="254">
        <v>4.0199999999999996</v>
      </c>
      <c r="F231" s="255"/>
      <c r="G231" s="256">
        <f>ROUND(E231*F231,2)</f>
        <v>0</v>
      </c>
      <c r="H231" s="234"/>
      <c r="I231" s="233">
        <f>ROUND(E231*H231,2)</f>
        <v>0</v>
      </c>
      <c r="J231" s="234"/>
      <c r="K231" s="233">
        <f>ROUND(E231*J231,2)</f>
        <v>0</v>
      </c>
      <c r="L231" s="233">
        <v>15</v>
      </c>
      <c r="M231" s="233">
        <f>G231*(1+L231/100)</f>
        <v>0</v>
      </c>
      <c r="N231" s="232">
        <v>3.6800000000000001E-3</v>
      </c>
      <c r="O231" s="232">
        <f>ROUND(E231*N231,2)</f>
        <v>0.01</v>
      </c>
      <c r="P231" s="232">
        <v>0</v>
      </c>
      <c r="Q231" s="232">
        <f>ROUND(E231*P231,2)</f>
        <v>0</v>
      </c>
      <c r="R231" s="233"/>
      <c r="S231" s="233" t="s">
        <v>141</v>
      </c>
      <c r="T231" s="233" t="s">
        <v>141</v>
      </c>
      <c r="U231" s="233">
        <v>0.46100000000000002</v>
      </c>
      <c r="V231" s="233">
        <f>ROUND(E231*U231,2)</f>
        <v>1.85</v>
      </c>
      <c r="W231" s="233"/>
      <c r="X231" s="233" t="s">
        <v>142</v>
      </c>
      <c r="Y231" s="233" t="s">
        <v>143</v>
      </c>
      <c r="Z231" s="212"/>
      <c r="AA231" s="212"/>
      <c r="AB231" s="212"/>
      <c r="AC231" s="212"/>
      <c r="AD231" s="212"/>
      <c r="AE231" s="212"/>
      <c r="AF231" s="212"/>
      <c r="AG231" s="212" t="s">
        <v>432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2" x14ac:dyDescent="0.25">
      <c r="A232" s="229"/>
      <c r="B232" s="230"/>
      <c r="C232" s="269" t="s">
        <v>427</v>
      </c>
      <c r="D232" s="235"/>
      <c r="E232" s="236">
        <v>4.0199999999999996</v>
      </c>
      <c r="F232" s="233"/>
      <c r="G232" s="233"/>
      <c r="H232" s="233"/>
      <c r="I232" s="233"/>
      <c r="J232" s="233"/>
      <c r="K232" s="233"/>
      <c r="L232" s="233"/>
      <c r="M232" s="233"/>
      <c r="N232" s="232"/>
      <c r="O232" s="232"/>
      <c r="P232" s="232"/>
      <c r="Q232" s="232"/>
      <c r="R232" s="233"/>
      <c r="S232" s="233"/>
      <c r="T232" s="233"/>
      <c r="U232" s="233"/>
      <c r="V232" s="233"/>
      <c r="W232" s="233"/>
      <c r="X232" s="233"/>
      <c r="Y232" s="233"/>
      <c r="Z232" s="212"/>
      <c r="AA232" s="212"/>
      <c r="AB232" s="212"/>
      <c r="AC232" s="212"/>
      <c r="AD232" s="212"/>
      <c r="AE232" s="212"/>
      <c r="AF232" s="212"/>
      <c r="AG232" s="212" t="s">
        <v>146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ht="20.399999999999999" outlineLevel="1" x14ac:dyDescent="0.25">
      <c r="A233" s="251">
        <v>88</v>
      </c>
      <c r="B233" s="252" t="s">
        <v>433</v>
      </c>
      <c r="C233" s="268" t="s">
        <v>434</v>
      </c>
      <c r="D233" s="253" t="s">
        <v>167</v>
      </c>
      <c r="E233" s="254">
        <v>3.55</v>
      </c>
      <c r="F233" s="255"/>
      <c r="G233" s="256">
        <f>ROUND(E233*F233,2)</f>
        <v>0</v>
      </c>
      <c r="H233" s="234"/>
      <c r="I233" s="233">
        <f>ROUND(E233*H233,2)</f>
        <v>0</v>
      </c>
      <c r="J233" s="234"/>
      <c r="K233" s="233">
        <f>ROUND(E233*J233,2)</f>
        <v>0</v>
      </c>
      <c r="L233" s="233">
        <v>15</v>
      </c>
      <c r="M233" s="233">
        <f>G233*(1+L233/100)</f>
        <v>0</v>
      </c>
      <c r="N233" s="232">
        <v>2.9E-4</v>
      </c>
      <c r="O233" s="232">
        <f>ROUND(E233*N233,2)</f>
        <v>0</v>
      </c>
      <c r="P233" s="232">
        <v>0</v>
      </c>
      <c r="Q233" s="232">
        <f>ROUND(E233*P233,2)</f>
        <v>0</v>
      </c>
      <c r="R233" s="233"/>
      <c r="S233" s="233" t="s">
        <v>141</v>
      </c>
      <c r="T233" s="233" t="s">
        <v>141</v>
      </c>
      <c r="U233" s="233">
        <v>0.11</v>
      </c>
      <c r="V233" s="233">
        <f>ROUND(E233*U233,2)</f>
        <v>0.39</v>
      </c>
      <c r="W233" s="233"/>
      <c r="X233" s="233" t="s">
        <v>142</v>
      </c>
      <c r="Y233" s="233" t="s">
        <v>143</v>
      </c>
      <c r="Z233" s="212"/>
      <c r="AA233" s="212"/>
      <c r="AB233" s="212"/>
      <c r="AC233" s="212"/>
      <c r="AD233" s="212"/>
      <c r="AE233" s="212"/>
      <c r="AF233" s="212"/>
      <c r="AG233" s="212" t="s">
        <v>144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2" x14ac:dyDescent="0.25">
      <c r="A234" s="229"/>
      <c r="B234" s="230"/>
      <c r="C234" s="269" t="s">
        <v>435</v>
      </c>
      <c r="D234" s="235"/>
      <c r="E234" s="236">
        <v>3.55</v>
      </c>
      <c r="F234" s="233"/>
      <c r="G234" s="233"/>
      <c r="H234" s="233"/>
      <c r="I234" s="233"/>
      <c r="J234" s="233"/>
      <c r="K234" s="233"/>
      <c r="L234" s="233"/>
      <c r="M234" s="233"/>
      <c r="N234" s="232"/>
      <c r="O234" s="232"/>
      <c r="P234" s="232"/>
      <c r="Q234" s="232"/>
      <c r="R234" s="233"/>
      <c r="S234" s="233"/>
      <c r="T234" s="233"/>
      <c r="U234" s="233"/>
      <c r="V234" s="233"/>
      <c r="W234" s="233"/>
      <c r="X234" s="233"/>
      <c r="Y234" s="233"/>
      <c r="Z234" s="212"/>
      <c r="AA234" s="212"/>
      <c r="AB234" s="212"/>
      <c r="AC234" s="212"/>
      <c r="AD234" s="212"/>
      <c r="AE234" s="212"/>
      <c r="AF234" s="212"/>
      <c r="AG234" s="212" t="s">
        <v>146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5">
      <c r="A235" s="251">
        <v>89</v>
      </c>
      <c r="B235" s="252" t="s">
        <v>436</v>
      </c>
      <c r="C235" s="268" t="s">
        <v>437</v>
      </c>
      <c r="D235" s="253" t="s">
        <v>167</v>
      </c>
      <c r="E235" s="254">
        <v>4</v>
      </c>
      <c r="F235" s="255"/>
      <c r="G235" s="256">
        <f>ROUND(E235*F235,2)</f>
        <v>0</v>
      </c>
      <c r="H235" s="234"/>
      <c r="I235" s="233">
        <f>ROUND(E235*H235,2)</f>
        <v>0</v>
      </c>
      <c r="J235" s="234"/>
      <c r="K235" s="233">
        <f>ROUND(E235*J235,2)</f>
        <v>0</v>
      </c>
      <c r="L235" s="233">
        <v>15</v>
      </c>
      <c r="M235" s="233">
        <f>G235*(1+L235/100)</f>
        <v>0</v>
      </c>
      <c r="N235" s="232">
        <v>2.9E-4</v>
      </c>
      <c r="O235" s="232">
        <f>ROUND(E235*N235,2)</f>
        <v>0</v>
      </c>
      <c r="P235" s="232">
        <v>0</v>
      </c>
      <c r="Q235" s="232">
        <f>ROUND(E235*P235,2)</f>
        <v>0</v>
      </c>
      <c r="R235" s="233"/>
      <c r="S235" s="233" t="s">
        <v>141</v>
      </c>
      <c r="T235" s="233" t="s">
        <v>141</v>
      </c>
      <c r="U235" s="233">
        <v>0.14000000000000001</v>
      </c>
      <c r="V235" s="233">
        <f>ROUND(E235*U235,2)</f>
        <v>0.56000000000000005</v>
      </c>
      <c r="W235" s="233"/>
      <c r="X235" s="233" t="s">
        <v>142</v>
      </c>
      <c r="Y235" s="233" t="s">
        <v>143</v>
      </c>
      <c r="Z235" s="212"/>
      <c r="AA235" s="212"/>
      <c r="AB235" s="212"/>
      <c r="AC235" s="212"/>
      <c r="AD235" s="212"/>
      <c r="AE235" s="212"/>
      <c r="AF235" s="212"/>
      <c r="AG235" s="212" t="s">
        <v>144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2" x14ac:dyDescent="0.25">
      <c r="A236" s="229"/>
      <c r="B236" s="230"/>
      <c r="C236" s="269" t="s">
        <v>438</v>
      </c>
      <c r="D236" s="235"/>
      <c r="E236" s="236">
        <v>4</v>
      </c>
      <c r="F236" s="233"/>
      <c r="G236" s="233"/>
      <c r="H236" s="233"/>
      <c r="I236" s="233"/>
      <c r="J236" s="233"/>
      <c r="K236" s="233"/>
      <c r="L236" s="233"/>
      <c r="M236" s="233"/>
      <c r="N236" s="232"/>
      <c r="O236" s="232"/>
      <c r="P236" s="232"/>
      <c r="Q236" s="232"/>
      <c r="R236" s="233"/>
      <c r="S236" s="233"/>
      <c r="T236" s="233"/>
      <c r="U236" s="233"/>
      <c r="V236" s="233"/>
      <c r="W236" s="233"/>
      <c r="X236" s="233"/>
      <c r="Y236" s="233"/>
      <c r="Z236" s="212"/>
      <c r="AA236" s="212"/>
      <c r="AB236" s="212"/>
      <c r="AC236" s="212"/>
      <c r="AD236" s="212"/>
      <c r="AE236" s="212"/>
      <c r="AF236" s="212"/>
      <c r="AG236" s="212" t="s">
        <v>146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5">
      <c r="A237" s="229">
        <v>90</v>
      </c>
      <c r="B237" s="230" t="s">
        <v>439</v>
      </c>
      <c r="C237" s="274" t="s">
        <v>440</v>
      </c>
      <c r="D237" s="231" t="s">
        <v>0</v>
      </c>
      <c r="E237" s="266"/>
      <c r="F237" s="234"/>
      <c r="G237" s="233">
        <f>ROUND(E237*F237,2)</f>
        <v>0</v>
      </c>
      <c r="H237" s="234"/>
      <c r="I237" s="233">
        <f>ROUND(E237*H237,2)</f>
        <v>0</v>
      </c>
      <c r="J237" s="234"/>
      <c r="K237" s="233">
        <f>ROUND(E237*J237,2)</f>
        <v>0</v>
      </c>
      <c r="L237" s="233">
        <v>15</v>
      </c>
      <c r="M237" s="233">
        <f>G237*(1+L237/100)</f>
        <v>0</v>
      </c>
      <c r="N237" s="232">
        <v>0</v>
      </c>
      <c r="O237" s="232">
        <f>ROUND(E237*N237,2)</f>
        <v>0</v>
      </c>
      <c r="P237" s="232">
        <v>0</v>
      </c>
      <c r="Q237" s="232">
        <f>ROUND(E237*P237,2)</f>
        <v>0</v>
      </c>
      <c r="R237" s="233"/>
      <c r="S237" s="233" t="s">
        <v>141</v>
      </c>
      <c r="T237" s="233" t="s">
        <v>141</v>
      </c>
      <c r="U237" s="233">
        <v>0</v>
      </c>
      <c r="V237" s="233">
        <f>ROUND(E237*U237,2)</f>
        <v>0</v>
      </c>
      <c r="W237" s="233"/>
      <c r="X237" s="233" t="s">
        <v>418</v>
      </c>
      <c r="Y237" s="233" t="s">
        <v>143</v>
      </c>
      <c r="Z237" s="212"/>
      <c r="AA237" s="212"/>
      <c r="AB237" s="212"/>
      <c r="AC237" s="212"/>
      <c r="AD237" s="212"/>
      <c r="AE237" s="212"/>
      <c r="AF237" s="212"/>
      <c r="AG237" s="212" t="s">
        <v>419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x14ac:dyDescent="0.25">
      <c r="A238" s="241" t="s">
        <v>136</v>
      </c>
      <c r="B238" s="242" t="s">
        <v>92</v>
      </c>
      <c r="C238" s="267" t="s">
        <v>93</v>
      </c>
      <c r="D238" s="243"/>
      <c r="E238" s="244"/>
      <c r="F238" s="245"/>
      <c r="G238" s="246">
        <f>SUMIF(AG239:AG250,"&lt;&gt;NOR",G239:G250)</f>
        <v>0</v>
      </c>
      <c r="H238" s="240"/>
      <c r="I238" s="240">
        <f>SUM(I239:I250)</f>
        <v>0</v>
      </c>
      <c r="J238" s="240"/>
      <c r="K238" s="240">
        <f>SUM(K239:K250)</f>
        <v>0</v>
      </c>
      <c r="L238" s="240"/>
      <c r="M238" s="240">
        <f>SUM(M239:M250)</f>
        <v>0</v>
      </c>
      <c r="N238" s="239"/>
      <c r="O238" s="239">
        <f>SUM(O239:O250)</f>
        <v>0</v>
      </c>
      <c r="P238" s="239"/>
      <c r="Q238" s="239">
        <f>SUM(Q239:Q250)</f>
        <v>0</v>
      </c>
      <c r="R238" s="240"/>
      <c r="S238" s="240"/>
      <c r="T238" s="240"/>
      <c r="U238" s="240"/>
      <c r="V238" s="240">
        <f>SUM(V239:V250)</f>
        <v>0</v>
      </c>
      <c r="W238" s="240"/>
      <c r="X238" s="240"/>
      <c r="Y238" s="240"/>
      <c r="AG238" t="s">
        <v>137</v>
      </c>
    </row>
    <row r="239" spans="1:60" ht="20.399999999999999" outlineLevel="1" x14ac:dyDescent="0.25">
      <c r="A239" s="251">
        <v>91</v>
      </c>
      <c r="B239" s="252" t="s">
        <v>441</v>
      </c>
      <c r="C239" s="268" t="s">
        <v>442</v>
      </c>
      <c r="D239" s="253" t="s">
        <v>291</v>
      </c>
      <c r="E239" s="254">
        <v>1</v>
      </c>
      <c r="F239" s="255"/>
      <c r="G239" s="256">
        <f>ROUND(E239*F239,2)</f>
        <v>0</v>
      </c>
      <c r="H239" s="234"/>
      <c r="I239" s="233">
        <f>ROUND(E239*H239,2)</f>
        <v>0</v>
      </c>
      <c r="J239" s="234"/>
      <c r="K239" s="233">
        <f>ROUND(E239*J239,2)</f>
        <v>0</v>
      </c>
      <c r="L239" s="233">
        <v>15</v>
      </c>
      <c r="M239" s="233">
        <f>G239*(1+L239/100)</f>
        <v>0</v>
      </c>
      <c r="N239" s="232">
        <v>0</v>
      </c>
      <c r="O239" s="232">
        <f>ROUND(E239*N239,2)</f>
        <v>0</v>
      </c>
      <c r="P239" s="232">
        <v>0</v>
      </c>
      <c r="Q239" s="232">
        <f>ROUND(E239*P239,2)</f>
        <v>0</v>
      </c>
      <c r="R239" s="233"/>
      <c r="S239" s="233" t="s">
        <v>190</v>
      </c>
      <c r="T239" s="233" t="s">
        <v>196</v>
      </c>
      <c r="U239" s="233">
        <v>0</v>
      </c>
      <c r="V239" s="233">
        <f>ROUND(E239*U239,2)</f>
        <v>0</v>
      </c>
      <c r="W239" s="233"/>
      <c r="X239" s="233" t="s">
        <v>142</v>
      </c>
      <c r="Y239" s="233" t="s">
        <v>143</v>
      </c>
      <c r="Z239" s="212"/>
      <c r="AA239" s="212"/>
      <c r="AB239" s="212"/>
      <c r="AC239" s="212"/>
      <c r="AD239" s="212"/>
      <c r="AE239" s="212"/>
      <c r="AF239" s="212"/>
      <c r="AG239" s="212" t="s">
        <v>144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2" x14ac:dyDescent="0.25">
      <c r="A240" s="229"/>
      <c r="B240" s="230"/>
      <c r="C240" s="271" t="s">
        <v>443</v>
      </c>
      <c r="D240" s="263"/>
      <c r="E240" s="263"/>
      <c r="F240" s="263"/>
      <c r="G240" s="263"/>
      <c r="H240" s="233"/>
      <c r="I240" s="233"/>
      <c r="J240" s="233"/>
      <c r="K240" s="233"/>
      <c r="L240" s="233"/>
      <c r="M240" s="233"/>
      <c r="N240" s="232"/>
      <c r="O240" s="232"/>
      <c r="P240" s="232"/>
      <c r="Q240" s="232"/>
      <c r="R240" s="233"/>
      <c r="S240" s="233"/>
      <c r="T240" s="233"/>
      <c r="U240" s="233"/>
      <c r="V240" s="233"/>
      <c r="W240" s="233"/>
      <c r="X240" s="233"/>
      <c r="Y240" s="233"/>
      <c r="Z240" s="212"/>
      <c r="AA240" s="212"/>
      <c r="AB240" s="212"/>
      <c r="AC240" s="212"/>
      <c r="AD240" s="212"/>
      <c r="AE240" s="212"/>
      <c r="AF240" s="212"/>
      <c r="AG240" s="212" t="s">
        <v>169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5">
      <c r="A241" s="229"/>
      <c r="B241" s="230"/>
      <c r="C241" s="273" t="s">
        <v>444</v>
      </c>
      <c r="D241" s="264"/>
      <c r="E241" s="264"/>
      <c r="F241" s="264"/>
      <c r="G241" s="264"/>
      <c r="H241" s="233"/>
      <c r="I241" s="233"/>
      <c r="J241" s="233"/>
      <c r="K241" s="233"/>
      <c r="L241" s="233"/>
      <c r="M241" s="233"/>
      <c r="N241" s="232"/>
      <c r="O241" s="232"/>
      <c r="P241" s="232"/>
      <c r="Q241" s="232"/>
      <c r="R241" s="233"/>
      <c r="S241" s="233"/>
      <c r="T241" s="233"/>
      <c r="U241" s="233"/>
      <c r="V241" s="233"/>
      <c r="W241" s="233"/>
      <c r="X241" s="233"/>
      <c r="Y241" s="233"/>
      <c r="Z241" s="212"/>
      <c r="AA241" s="212"/>
      <c r="AB241" s="212"/>
      <c r="AC241" s="212"/>
      <c r="AD241" s="212"/>
      <c r="AE241" s="212"/>
      <c r="AF241" s="212"/>
      <c r="AG241" s="212" t="s">
        <v>169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3" x14ac:dyDescent="0.25">
      <c r="A242" s="229"/>
      <c r="B242" s="230"/>
      <c r="C242" s="273" t="s">
        <v>445</v>
      </c>
      <c r="D242" s="264"/>
      <c r="E242" s="264"/>
      <c r="F242" s="264"/>
      <c r="G242" s="264"/>
      <c r="H242" s="233"/>
      <c r="I242" s="233"/>
      <c r="J242" s="233"/>
      <c r="K242" s="233"/>
      <c r="L242" s="233"/>
      <c r="M242" s="233"/>
      <c r="N242" s="232"/>
      <c r="O242" s="232"/>
      <c r="P242" s="232"/>
      <c r="Q242" s="232"/>
      <c r="R242" s="233"/>
      <c r="S242" s="233"/>
      <c r="T242" s="233"/>
      <c r="U242" s="233"/>
      <c r="V242" s="233"/>
      <c r="W242" s="233"/>
      <c r="X242" s="233"/>
      <c r="Y242" s="233"/>
      <c r="Z242" s="212"/>
      <c r="AA242" s="212"/>
      <c r="AB242" s="212"/>
      <c r="AC242" s="212"/>
      <c r="AD242" s="212"/>
      <c r="AE242" s="212"/>
      <c r="AF242" s="212"/>
      <c r="AG242" s="212" t="s">
        <v>169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25">
      <c r="A243" s="229"/>
      <c r="B243" s="230"/>
      <c r="C243" s="273" t="s">
        <v>446</v>
      </c>
      <c r="D243" s="264"/>
      <c r="E243" s="264"/>
      <c r="F243" s="264"/>
      <c r="G243" s="264"/>
      <c r="H243" s="233"/>
      <c r="I243" s="233"/>
      <c r="J243" s="233"/>
      <c r="K243" s="233"/>
      <c r="L243" s="233"/>
      <c r="M243" s="233"/>
      <c r="N243" s="232"/>
      <c r="O243" s="232"/>
      <c r="P243" s="232"/>
      <c r="Q243" s="232"/>
      <c r="R243" s="233"/>
      <c r="S243" s="233"/>
      <c r="T243" s="233"/>
      <c r="U243" s="233"/>
      <c r="V243" s="233"/>
      <c r="W243" s="233"/>
      <c r="X243" s="233"/>
      <c r="Y243" s="233"/>
      <c r="Z243" s="212"/>
      <c r="AA243" s="212"/>
      <c r="AB243" s="212"/>
      <c r="AC243" s="212"/>
      <c r="AD243" s="212"/>
      <c r="AE243" s="212"/>
      <c r="AF243" s="212"/>
      <c r="AG243" s="212" t="s">
        <v>169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25">
      <c r="A244" s="229"/>
      <c r="B244" s="230"/>
      <c r="C244" s="273" t="s">
        <v>447</v>
      </c>
      <c r="D244" s="264"/>
      <c r="E244" s="264"/>
      <c r="F244" s="264"/>
      <c r="G244" s="264"/>
      <c r="H244" s="233"/>
      <c r="I244" s="233"/>
      <c r="J244" s="233"/>
      <c r="K244" s="233"/>
      <c r="L244" s="233"/>
      <c r="M244" s="233"/>
      <c r="N244" s="232"/>
      <c r="O244" s="232"/>
      <c r="P244" s="232"/>
      <c r="Q244" s="232"/>
      <c r="R244" s="233"/>
      <c r="S244" s="233"/>
      <c r="T244" s="233"/>
      <c r="U244" s="233"/>
      <c r="V244" s="233"/>
      <c r="W244" s="233"/>
      <c r="X244" s="233"/>
      <c r="Y244" s="233"/>
      <c r="Z244" s="212"/>
      <c r="AA244" s="212"/>
      <c r="AB244" s="212"/>
      <c r="AC244" s="212"/>
      <c r="AD244" s="212"/>
      <c r="AE244" s="212"/>
      <c r="AF244" s="212"/>
      <c r="AG244" s="212" t="s">
        <v>169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25">
      <c r="A245" s="229"/>
      <c r="B245" s="230"/>
      <c r="C245" s="273" t="s">
        <v>448</v>
      </c>
      <c r="D245" s="264"/>
      <c r="E245" s="264"/>
      <c r="F245" s="264"/>
      <c r="G245" s="264"/>
      <c r="H245" s="233"/>
      <c r="I245" s="233"/>
      <c r="J245" s="233"/>
      <c r="K245" s="233"/>
      <c r="L245" s="233"/>
      <c r="M245" s="233"/>
      <c r="N245" s="232"/>
      <c r="O245" s="232"/>
      <c r="P245" s="232"/>
      <c r="Q245" s="232"/>
      <c r="R245" s="233"/>
      <c r="S245" s="233"/>
      <c r="T245" s="233"/>
      <c r="U245" s="233"/>
      <c r="V245" s="233"/>
      <c r="W245" s="233"/>
      <c r="X245" s="233"/>
      <c r="Y245" s="233"/>
      <c r="Z245" s="212"/>
      <c r="AA245" s="212"/>
      <c r="AB245" s="212"/>
      <c r="AC245" s="212"/>
      <c r="AD245" s="212"/>
      <c r="AE245" s="212"/>
      <c r="AF245" s="212"/>
      <c r="AG245" s="212" t="s">
        <v>169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5">
      <c r="A246" s="229"/>
      <c r="B246" s="230"/>
      <c r="C246" s="273" t="s">
        <v>449</v>
      </c>
      <c r="D246" s="264"/>
      <c r="E246" s="264"/>
      <c r="F246" s="264"/>
      <c r="G246" s="264"/>
      <c r="H246" s="233"/>
      <c r="I246" s="233"/>
      <c r="J246" s="233"/>
      <c r="K246" s="233"/>
      <c r="L246" s="233"/>
      <c r="M246" s="233"/>
      <c r="N246" s="232"/>
      <c r="O246" s="232"/>
      <c r="P246" s="232"/>
      <c r="Q246" s="232"/>
      <c r="R246" s="233"/>
      <c r="S246" s="233"/>
      <c r="T246" s="233"/>
      <c r="U246" s="233"/>
      <c r="V246" s="233"/>
      <c r="W246" s="233"/>
      <c r="X246" s="233"/>
      <c r="Y246" s="233"/>
      <c r="Z246" s="212"/>
      <c r="AA246" s="212"/>
      <c r="AB246" s="212"/>
      <c r="AC246" s="212"/>
      <c r="AD246" s="212"/>
      <c r="AE246" s="212"/>
      <c r="AF246" s="212"/>
      <c r="AG246" s="212" t="s">
        <v>169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5">
      <c r="A247" s="229"/>
      <c r="B247" s="230"/>
      <c r="C247" s="273" t="s">
        <v>450</v>
      </c>
      <c r="D247" s="264"/>
      <c r="E247" s="264"/>
      <c r="F247" s="264"/>
      <c r="G247" s="264"/>
      <c r="H247" s="233"/>
      <c r="I247" s="233"/>
      <c r="J247" s="233"/>
      <c r="K247" s="233"/>
      <c r="L247" s="233"/>
      <c r="M247" s="233"/>
      <c r="N247" s="232"/>
      <c r="O247" s="232"/>
      <c r="P247" s="232"/>
      <c r="Q247" s="232"/>
      <c r="R247" s="233"/>
      <c r="S247" s="233"/>
      <c r="T247" s="233"/>
      <c r="U247" s="233"/>
      <c r="V247" s="233"/>
      <c r="W247" s="233"/>
      <c r="X247" s="233"/>
      <c r="Y247" s="233"/>
      <c r="Z247" s="212"/>
      <c r="AA247" s="212"/>
      <c r="AB247" s="212"/>
      <c r="AC247" s="212"/>
      <c r="AD247" s="212"/>
      <c r="AE247" s="212"/>
      <c r="AF247" s="212"/>
      <c r="AG247" s="212" t="s">
        <v>169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25">
      <c r="A248" s="229"/>
      <c r="B248" s="230"/>
      <c r="C248" s="273" t="s">
        <v>451</v>
      </c>
      <c r="D248" s="264"/>
      <c r="E248" s="264"/>
      <c r="F248" s="264"/>
      <c r="G248" s="264"/>
      <c r="H248" s="233"/>
      <c r="I248" s="233"/>
      <c r="J248" s="233"/>
      <c r="K248" s="233"/>
      <c r="L248" s="233"/>
      <c r="M248" s="233"/>
      <c r="N248" s="232"/>
      <c r="O248" s="232"/>
      <c r="P248" s="232"/>
      <c r="Q248" s="232"/>
      <c r="R248" s="233"/>
      <c r="S248" s="233"/>
      <c r="T248" s="233"/>
      <c r="U248" s="233"/>
      <c r="V248" s="233"/>
      <c r="W248" s="233"/>
      <c r="X248" s="233"/>
      <c r="Y248" s="233"/>
      <c r="Z248" s="212"/>
      <c r="AA248" s="212"/>
      <c r="AB248" s="212"/>
      <c r="AC248" s="212"/>
      <c r="AD248" s="212"/>
      <c r="AE248" s="212"/>
      <c r="AF248" s="212"/>
      <c r="AG248" s="212" t="s">
        <v>169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5">
      <c r="A249" s="229"/>
      <c r="B249" s="230"/>
      <c r="C249" s="273" t="s">
        <v>452</v>
      </c>
      <c r="D249" s="264"/>
      <c r="E249" s="264"/>
      <c r="F249" s="264"/>
      <c r="G249" s="264"/>
      <c r="H249" s="233"/>
      <c r="I249" s="233"/>
      <c r="J249" s="233"/>
      <c r="K249" s="233"/>
      <c r="L249" s="233"/>
      <c r="M249" s="233"/>
      <c r="N249" s="232"/>
      <c r="O249" s="232"/>
      <c r="P249" s="232"/>
      <c r="Q249" s="232"/>
      <c r="R249" s="233"/>
      <c r="S249" s="233"/>
      <c r="T249" s="233"/>
      <c r="U249" s="233"/>
      <c r="V249" s="233"/>
      <c r="W249" s="233"/>
      <c r="X249" s="233"/>
      <c r="Y249" s="233"/>
      <c r="Z249" s="212"/>
      <c r="AA249" s="212"/>
      <c r="AB249" s="212"/>
      <c r="AC249" s="212"/>
      <c r="AD249" s="212"/>
      <c r="AE249" s="212"/>
      <c r="AF249" s="212"/>
      <c r="AG249" s="212" t="s">
        <v>169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5">
      <c r="A250" s="229"/>
      <c r="B250" s="230"/>
      <c r="C250" s="273" t="s">
        <v>453</v>
      </c>
      <c r="D250" s="264"/>
      <c r="E250" s="264"/>
      <c r="F250" s="264"/>
      <c r="G250" s="264"/>
      <c r="H250" s="233"/>
      <c r="I250" s="233"/>
      <c r="J250" s="233"/>
      <c r="K250" s="233"/>
      <c r="L250" s="233"/>
      <c r="M250" s="233"/>
      <c r="N250" s="232"/>
      <c r="O250" s="232"/>
      <c r="P250" s="232"/>
      <c r="Q250" s="232"/>
      <c r="R250" s="233"/>
      <c r="S250" s="233"/>
      <c r="T250" s="233"/>
      <c r="U250" s="233"/>
      <c r="V250" s="233"/>
      <c r="W250" s="233"/>
      <c r="X250" s="233"/>
      <c r="Y250" s="233"/>
      <c r="Z250" s="212"/>
      <c r="AA250" s="212"/>
      <c r="AB250" s="212"/>
      <c r="AC250" s="212"/>
      <c r="AD250" s="212"/>
      <c r="AE250" s="212"/>
      <c r="AF250" s="212"/>
      <c r="AG250" s="212" t="s">
        <v>169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x14ac:dyDescent="0.25">
      <c r="A251" s="241" t="s">
        <v>136</v>
      </c>
      <c r="B251" s="242" t="s">
        <v>94</v>
      </c>
      <c r="C251" s="267" t="s">
        <v>95</v>
      </c>
      <c r="D251" s="243"/>
      <c r="E251" s="244"/>
      <c r="F251" s="245"/>
      <c r="G251" s="246">
        <f>SUMIF(AG252:AG253,"&lt;&gt;NOR",G252:G253)</f>
        <v>0</v>
      </c>
      <c r="H251" s="240"/>
      <c r="I251" s="240">
        <f>SUM(I252:I253)</f>
        <v>0</v>
      </c>
      <c r="J251" s="240"/>
      <c r="K251" s="240">
        <f>SUM(K252:K253)</f>
        <v>0</v>
      </c>
      <c r="L251" s="240"/>
      <c r="M251" s="240">
        <f>SUM(M252:M253)</f>
        <v>0</v>
      </c>
      <c r="N251" s="239"/>
      <c r="O251" s="239">
        <f>SUM(O252:O253)</f>
        <v>0</v>
      </c>
      <c r="P251" s="239"/>
      <c r="Q251" s="239">
        <f>SUM(Q252:Q253)</f>
        <v>0</v>
      </c>
      <c r="R251" s="240"/>
      <c r="S251" s="240"/>
      <c r="T251" s="240"/>
      <c r="U251" s="240"/>
      <c r="V251" s="240">
        <f>SUM(V252:V253)</f>
        <v>0</v>
      </c>
      <c r="W251" s="240"/>
      <c r="X251" s="240"/>
      <c r="Y251" s="240"/>
      <c r="AG251" t="s">
        <v>137</v>
      </c>
    </row>
    <row r="252" spans="1:60" ht="20.399999999999999" outlineLevel="1" x14ac:dyDescent="0.25">
      <c r="A252" s="251">
        <v>92</v>
      </c>
      <c r="B252" s="252" t="s">
        <v>454</v>
      </c>
      <c r="C252" s="268" t="s">
        <v>455</v>
      </c>
      <c r="D252" s="253" t="s">
        <v>294</v>
      </c>
      <c r="E252" s="254">
        <v>2</v>
      </c>
      <c r="F252" s="255"/>
      <c r="G252" s="256">
        <f>ROUND(E252*F252,2)</f>
        <v>0</v>
      </c>
      <c r="H252" s="234"/>
      <c r="I252" s="233">
        <f>ROUND(E252*H252,2)</f>
        <v>0</v>
      </c>
      <c r="J252" s="234"/>
      <c r="K252" s="233">
        <f>ROUND(E252*J252,2)</f>
        <v>0</v>
      </c>
      <c r="L252" s="233">
        <v>15</v>
      </c>
      <c r="M252" s="233">
        <f>G252*(1+L252/100)</f>
        <v>0</v>
      </c>
      <c r="N252" s="232">
        <v>0</v>
      </c>
      <c r="O252" s="232">
        <f>ROUND(E252*N252,2)</f>
        <v>0</v>
      </c>
      <c r="P252" s="232">
        <v>0</v>
      </c>
      <c r="Q252" s="232">
        <f>ROUND(E252*P252,2)</f>
        <v>0</v>
      </c>
      <c r="R252" s="233"/>
      <c r="S252" s="233" t="s">
        <v>190</v>
      </c>
      <c r="T252" s="233" t="s">
        <v>196</v>
      </c>
      <c r="U252" s="233">
        <v>0</v>
      </c>
      <c r="V252" s="233">
        <f>ROUND(E252*U252,2)</f>
        <v>0</v>
      </c>
      <c r="W252" s="233"/>
      <c r="X252" s="233" t="s">
        <v>142</v>
      </c>
      <c r="Y252" s="233" t="s">
        <v>143</v>
      </c>
      <c r="Z252" s="212"/>
      <c r="AA252" s="212"/>
      <c r="AB252" s="212"/>
      <c r="AC252" s="212"/>
      <c r="AD252" s="212"/>
      <c r="AE252" s="212"/>
      <c r="AF252" s="212"/>
      <c r="AG252" s="212" t="s">
        <v>144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25">
      <c r="A253" s="229"/>
      <c r="B253" s="230"/>
      <c r="C253" s="269" t="s">
        <v>456</v>
      </c>
      <c r="D253" s="235"/>
      <c r="E253" s="236">
        <v>2</v>
      </c>
      <c r="F253" s="233"/>
      <c r="G253" s="233"/>
      <c r="H253" s="233"/>
      <c r="I253" s="233"/>
      <c r="J253" s="233"/>
      <c r="K253" s="233"/>
      <c r="L253" s="233"/>
      <c r="M253" s="233"/>
      <c r="N253" s="232"/>
      <c r="O253" s="232"/>
      <c r="P253" s="232"/>
      <c r="Q253" s="232"/>
      <c r="R253" s="233"/>
      <c r="S253" s="233"/>
      <c r="T253" s="233"/>
      <c r="U253" s="233"/>
      <c r="V253" s="233"/>
      <c r="W253" s="233"/>
      <c r="X253" s="233"/>
      <c r="Y253" s="233"/>
      <c r="Z253" s="212"/>
      <c r="AA253" s="212"/>
      <c r="AB253" s="212"/>
      <c r="AC253" s="212"/>
      <c r="AD253" s="212"/>
      <c r="AE253" s="212"/>
      <c r="AF253" s="212"/>
      <c r="AG253" s="212" t="s">
        <v>146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x14ac:dyDescent="0.25">
      <c r="A254" s="241" t="s">
        <v>136</v>
      </c>
      <c r="B254" s="242" t="s">
        <v>96</v>
      </c>
      <c r="C254" s="267" t="s">
        <v>97</v>
      </c>
      <c r="D254" s="243"/>
      <c r="E254" s="244"/>
      <c r="F254" s="245"/>
      <c r="G254" s="246">
        <f>SUMIF(AG255:AG265,"&lt;&gt;NOR",G255:G265)</f>
        <v>0</v>
      </c>
      <c r="H254" s="240"/>
      <c r="I254" s="240">
        <f>SUM(I255:I265)</f>
        <v>0</v>
      </c>
      <c r="J254" s="240"/>
      <c r="K254" s="240">
        <f>SUM(K255:K265)</f>
        <v>0</v>
      </c>
      <c r="L254" s="240"/>
      <c r="M254" s="240">
        <f>SUM(M255:M265)</f>
        <v>0</v>
      </c>
      <c r="N254" s="239"/>
      <c r="O254" s="239">
        <f>SUM(O255:O265)</f>
        <v>0</v>
      </c>
      <c r="P254" s="239"/>
      <c r="Q254" s="239">
        <f>SUM(Q255:Q265)</f>
        <v>0</v>
      </c>
      <c r="R254" s="240"/>
      <c r="S254" s="240"/>
      <c r="T254" s="240"/>
      <c r="U254" s="240"/>
      <c r="V254" s="240">
        <f>SUM(V255:V265)</f>
        <v>0</v>
      </c>
      <c r="W254" s="240"/>
      <c r="X254" s="240"/>
      <c r="Y254" s="240"/>
      <c r="AG254" t="s">
        <v>137</v>
      </c>
    </row>
    <row r="255" spans="1:60" ht="30.6" outlineLevel="1" x14ac:dyDescent="0.25">
      <c r="A255" s="251">
        <v>93</v>
      </c>
      <c r="B255" s="252" t="s">
        <v>457</v>
      </c>
      <c r="C255" s="268" t="s">
        <v>458</v>
      </c>
      <c r="D255" s="253" t="s">
        <v>294</v>
      </c>
      <c r="E255" s="254">
        <v>1</v>
      </c>
      <c r="F255" s="255"/>
      <c r="G255" s="256">
        <f>ROUND(E255*F255,2)</f>
        <v>0</v>
      </c>
      <c r="H255" s="234"/>
      <c r="I255" s="233">
        <f>ROUND(E255*H255,2)</f>
        <v>0</v>
      </c>
      <c r="J255" s="234"/>
      <c r="K255" s="233">
        <f>ROUND(E255*J255,2)</f>
        <v>0</v>
      </c>
      <c r="L255" s="233">
        <v>15</v>
      </c>
      <c r="M255" s="233">
        <f>G255*(1+L255/100)</f>
        <v>0</v>
      </c>
      <c r="N255" s="232">
        <v>0</v>
      </c>
      <c r="O255" s="232">
        <f>ROUND(E255*N255,2)</f>
        <v>0</v>
      </c>
      <c r="P255" s="232">
        <v>0</v>
      </c>
      <c r="Q255" s="232">
        <f>ROUND(E255*P255,2)</f>
        <v>0</v>
      </c>
      <c r="R255" s="233"/>
      <c r="S255" s="233" t="s">
        <v>190</v>
      </c>
      <c r="T255" s="233" t="s">
        <v>196</v>
      </c>
      <c r="U255" s="233">
        <v>0</v>
      </c>
      <c r="V255" s="233">
        <f>ROUND(E255*U255,2)</f>
        <v>0</v>
      </c>
      <c r="W255" s="233"/>
      <c r="X255" s="233" t="s">
        <v>142</v>
      </c>
      <c r="Y255" s="233" t="s">
        <v>143</v>
      </c>
      <c r="Z255" s="212"/>
      <c r="AA255" s="212"/>
      <c r="AB255" s="212"/>
      <c r="AC255" s="212"/>
      <c r="AD255" s="212"/>
      <c r="AE255" s="212"/>
      <c r="AF255" s="212"/>
      <c r="AG255" s="212" t="s">
        <v>144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25">
      <c r="A256" s="229"/>
      <c r="B256" s="230"/>
      <c r="C256" s="269" t="s">
        <v>459</v>
      </c>
      <c r="D256" s="235"/>
      <c r="E256" s="236">
        <v>1</v>
      </c>
      <c r="F256" s="233"/>
      <c r="G256" s="233"/>
      <c r="H256" s="233"/>
      <c r="I256" s="233"/>
      <c r="J256" s="233"/>
      <c r="K256" s="233"/>
      <c r="L256" s="233"/>
      <c r="M256" s="233"/>
      <c r="N256" s="232"/>
      <c r="O256" s="232"/>
      <c r="P256" s="232"/>
      <c r="Q256" s="232"/>
      <c r="R256" s="233"/>
      <c r="S256" s="233"/>
      <c r="T256" s="233"/>
      <c r="U256" s="233"/>
      <c r="V256" s="233"/>
      <c r="W256" s="233"/>
      <c r="X256" s="233"/>
      <c r="Y256" s="233"/>
      <c r="Z256" s="212"/>
      <c r="AA256" s="212"/>
      <c r="AB256" s="212"/>
      <c r="AC256" s="212"/>
      <c r="AD256" s="212"/>
      <c r="AE256" s="212"/>
      <c r="AF256" s="212"/>
      <c r="AG256" s="212" t="s">
        <v>146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ht="30.6" outlineLevel="1" x14ac:dyDescent="0.25">
      <c r="A257" s="251">
        <v>94</v>
      </c>
      <c r="B257" s="252" t="s">
        <v>460</v>
      </c>
      <c r="C257" s="268" t="s">
        <v>461</v>
      </c>
      <c r="D257" s="253" t="s">
        <v>294</v>
      </c>
      <c r="E257" s="254">
        <v>1</v>
      </c>
      <c r="F257" s="255"/>
      <c r="G257" s="256">
        <f>ROUND(E257*F257,2)</f>
        <v>0</v>
      </c>
      <c r="H257" s="234"/>
      <c r="I257" s="233">
        <f>ROUND(E257*H257,2)</f>
        <v>0</v>
      </c>
      <c r="J257" s="234"/>
      <c r="K257" s="233">
        <f>ROUND(E257*J257,2)</f>
        <v>0</v>
      </c>
      <c r="L257" s="233">
        <v>15</v>
      </c>
      <c r="M257" s="233">
        <f>G257*(1+L257/100)</f>
        <v>0</v>
      </c>
      <c r="N257" s="232">
        <v>0</v>
      </c>
      <c r="O257" s="232">
        <f>ROUND(E257*N257,2)</f>
        <v>0</v>
      </c>
      <c r="P257" s="232">
        <v>0</v>
      </c>
      <c r="Q257" s="232">
        <f>ROUND(E257*P257,2)</f>
        <v>0</v>
      </c>
      <c r="R257" s="233"/>
      <c r="S257" s="233" t="s">
        <v>190</v>
      </c>
      <c r="T257" s="233" t="s">
        <v>196</v>
      </c>
      <c r="U257" s="233">
        <v>0</v>
      </c>
      <c r="V257" s="233">
        <f>ROUND(E257*U257,2)</f>
        <v>0</v>
      </c>
      <c r="W257" s="233"/>
      <c r="X257" s="233" t="s">
        <v>142</v>
      </c>
      <c r="Y257" s="233" t="s">
        <v>143</v>
      </c>
      <c r="Z257" s="212"/>
      <c r="AA257" s="212"/>
      <c r="AB257" s="212"/>
      <c r="AC257" s="212"/>
      <c r="AD257" s="212"/>
      <c r="AE257" s="212"/>
      <c r="AF257" s="212"/>
      <c r="AG257" s="212" t="s">
        <v>144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2" x14ac:dyDescent="0.25">
      <c r="A258" s="229"/>
      <c r="B258" s="230"/>
      <c r="C258" s="269" t="s">
        <v>462</v>
      </c>
      <c r="D258" s="235"/>
      <c r="E258" s="236">
        <v>1</v>
      </c>
      <c r="F258" s="233"/>
      <c r="G258" s="233"/>
      <c r="H258" s="233"/>
      <c r="I258" s="233"/>
      <c r="J258" s="233"/>
      <c r="K258" s="233"/>
      <c r="L258" s="233"/>
      <c r="M258" s="233"/>
      <c r="N258" s="232"/>
      <c r="O258" s="232"/>
      <c r="P258" s="232"/>
      <c r="Q258" s="232"/>
      <c r="R258" s="233"/>
      <c r="S258" s="233"/>
      <c r="T258" s="233"/>
      <c r="U258" s="233"/>
      <c r="V258" s="233"/>
      <c r="W258" s="233"/>
      <c r="X258" s="233"/>
      <c r="Y258" s="233"/>
      <c r="Z258" s="212"/>
      <c r="AA258" s="212"/>
      <c r="AB258" s="212"/>
      <c r="AC258" s="212"/>
      <c r="AD258" s="212"/>
      <c r="AE258" s="212"/>
      <c r="AF258" s="212"/>
      <c r="AG258" s="212" t="s">
        <v>146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ht="30.6" outlineLevel="1" x14ac:dyDescent="0.25">
      <c r="A259" s="251">
        <v>95</v>
      </c>
      <c r="B259" s="252" t="s">
        <v>463</v>
      </c>
      <c r="C259" s="268" t="s">
        <v>464</v>
      </c>
      <c r="D259" s="253" t="s">
        <v>294</v>
      </c>
      <c r="E259" s="254">
        <v>1</v>
      </c>
      <c r="F259" s="255"/>
      <c r="G259" s="256">
        <f>ROUND(E259*F259,2)</f>
        <v>0</v>
      </c>
      <c r="H259" s="234"/>
      <c r="I259" s="233">
        <f>ROUND(E259*H259,2)</f>
        <v>0</v>
      </c>
      <c r="J259" s="234"/>
      <c r="K259" s="233">
        <f>ROUND(E259*J259,2)</f>
        <v>0</v>
      </c>
      <c r="L259" s="233">
        <v>15</v>
      </c>
      <c r="M259" s="233">
        <f>G259*(1+L259/100)</f>
        <v>0</v>
      </c>
      <c r="N259" s="232">
        <v>0</v>
      </c>
      <c r="O259" s="232">
        <f>ROUND(E259*N259,2)</f>
        <v>0</v>
      </c>
      <c r="P259" s="232">
        <v>0</v>
      </c>
      <c r="Q259" s="232">
        <f>ROUND(E259*P259,2)</f>
        <v>0</v>
      </c>
      <c r="R259" s="233"/>
      <c r="S259" s="233" t="s">
        <v>190</v>
      </c>
      <c r="T259" s="233" t="s">
        <v>196</v>
      </c>
      <c r="U259" s="233">
        <v>0</v>
      </c>
      <c r="V259" s="233">
        <f>ROUND(E259*U259,2)</f>
        <v>0</v>
      </c>
      <c r="W259" s="233"/>
      <c r="X259" s="233" t="s">
        <v>142</v>
      </c>
      <c r="Y259" s="233" t="s">
        <v>143</v>
      </c>
      <c r="Z259" s="212"/>
      <c r="AA259" s="212"/>
      <c r="AB259" s="212"/>
      <c r="AC259" s="212"/>
      <c r="AD259" s="212"/>
      <c r="AE259" s="212"/>
      <c r="AF259" s="212"/>
      <c r="AG259" s="212" t="s">
        <v>144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2" x14ac:dyDescent="0.25">
      <c r="A260" s="229"/>
      <c r="B260" s="230"/>
      <c r="C260" s="269" t="s">
        <v>465</v>
      </c>
      <c r="D260" s="235"/>
      <c r="E260" s="236">
        <v>1</v>
      </c>
      <c r="F260" s="233"/>
      <c r="G260" s="233"/>
      <c r="H260" s="233"/>
      <c r="I260" s="233"/>
      <c r="J260" s="233"/>
      <c r="K260" s="233"/>
      <c r="L260" s="233"/>
      <c r="M260" s="233"/>
      <c r="N260" s="232"/>
      <c r="O260" s="232"/>
      <c r="P260" s="232"/>
      <c r="Q260" s="232"/>
      <c r="R260" s="233"/>
      <c r="S260" s="233"/>
      <c r="T260" s="233"/>
      <c r="U260" s="233"/>
      <c r="V260" s="233"/>
      <c r="W260" s="233"/>
      <c r="X260" s="233"/>
      <c r="Y260" s="233"/>
      <c r="Z260" s="212"/>
      <c r="AA260" s="212"/>
      <c r="AB260" s="212"/>
      <c r="AC260" s="212"/>
      <c r="AD260" s="212"/>
      <c r="AE260" s="212"/>
      <c r="AF260" s="212"/>
      <c r="AG260" s="212" t="s">
        <v>146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ht="30.6" outlineLevel="1" x14ac:dyDescent="0.25">
      <c r="A261" s="251">
        <v>96</v>
      </c>
      <c r="B261" s="252" t="s">
        <v>466</v>
      </c>
      <c r="C261" s="268" t="s">
        <v>467</v>
      </c>
      <c r="D261" s="253" t="s">
        <v>294</v>
      </c>
      <c r="E261" s="254">
        <v>1</v>
      </c>
      <c r="F261" s="255"/>
      <c r="G261" s="256">
        <f>ROUND(E261*F261,2)</f>
        <v>0</v>
      </c>
      <c r="H261" s="234"/>
      <c r="I261" s="233">
        <f>ROUND(E261*H261,2)</f>
        <v>0</v>
      </c>
      <c r="J261" s="234"/>
      <c r="K261" s="233">
        <f>ROUND(E261*J261,2)</f>
        <v>0</v>
      </c>
      <c r="L261" s="233">
        <v>15</v>
      </c>
      <c r="M261" s="233">
        <f>G261*(1+L261/100)</f>
        <v>0</v>
      </c>
      <c r="N261" s="232">
        <v>0</v>
      </c>
      <c r="O261" s="232">
        <f>ROUND(E261*N261,2)</f>
        <v>0</v>
      </c>
      <c r="P261" s="232">
        <v>0</v>
      </c>
      <c r="Q261" s="232">
        <f>ROUND(E261*P261,2)</f>
        <v>0</v>
      </c>
      <c r="R261" s="233"/>
      <c r="S261" s="233" t="s">
        <v>190</v>
      </c>
      <c r="T261" s="233" t="s">
        <v>196</v>
      </c>
      <c r="U261" s="233">
        <v>0</v>
      </c>
      <c r="V261" s="233">
        <f>ROUND(E261*U261,2)</f>
        <v>0</v>
      </c>
      <c r="W261" s="233"/>
      <c r="X261" s="233" t="s">
        <v>142</v>
      </c>
      <c r="Y261" s="233" t="s">
        <v>143</v>
      </c>
      <c r="Z261" s="212"/>
      <c r="AA261" s="212"/>
      <c r="AB261" s="212"/>
      <c r="AC261" s="212"/>
      <c r="AD261" s="212"/>
      <c r="AE261" s="212"/>
      <c r="AF261" s="212"/>
      <c r="AG261" s="212" t="s">
        <v>144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25">
      <c r="A262" s="229"/>
      <c r="B262" s="230"/>
      <c r="C262" s="269" t="s">
        <v>468</v>
      </c>
      <c r="D262" s="235"/>
      <c r="E262" s="236">
        <v>1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146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ht="20.399999999999999" outlineLevel="1" x14ac:dyDescent="0.25">
      <c r="A263" s="251">
        <v>97</v>
      </c>
      <c r="B263" s="252" t="s">
        <v>469</v>
      </c>
      <c r="C263" s="268" t="s">
        <v>470</v>
      </c>
      <c r="D263" s="253" t="s">
        <v>294</v>
      </c>
      <c r="E263" s="254">
        <v>1</v>
      </c>
      <c r="F263" s="255"/>
      <c r="G263" s="256">
        <f>ROUND(E263*F263,2)</f>
        <v>0</v>
      </c>
      <c r="H263" s="234"/>
      <c r="I263" s="233">
        <f>ROUND(E263*H263,2)</f>
        <v>0</v>
      </c>
      <c r="J263" s="234"/>
      <c r="K263" s="233">
        <f>ROUND(E263*J263,2)</f>
        <v>0</v>
      </c>
      <c r="L263" s="233">
        <v>15</v>
      </c>
      <c r="M263" s="233">
        <f>G263*(1+L263/100)</f>
        <v>0</v>
      </c>
      <c r="N263" s="232">
        <v>0</v>
      </c>
      <c r="O263" s="232">
        <f>ROUND(E263*N263,2)</f>
        <v>0</v>
      </c>
      <c r="P263" s="232">
        <v>0</v>
      </c>
      <c r="Q263" s="232">
        <f>ROUND(E263*P263,2)</f>
        <v>0</v>
      </c>
      <c r="R263" s="233"/>
      <c r="S263" s="233" t="s">
        <v>190</v>
      </c>
      <c r="T263" s="233" t="s">
        <v>196</v>
      </c>
      <c r="U263" s="233">
        <v>0</v>
      </c>
      <c r="V263" s="233">
        <f>ROUND(E263*U263,2)</f>
        <v>0</v>
      </c>
      <c r="W263" s="233"/>
      <c r="X263" s="233" t="s">
        <v>142</v>
      </c>
      <c r="Y263" s="233" t="s">
        <v>143</v>
      </c>
      <c r="Z263" s="212"/>
      <c r="AA263" s="212"/>
      <c r="AB263" s="212"/>
      <c r="AC263" s="212"/>
      <c r="AD263" s="212"/>
      <c r="AE263" s="212"/>
      <c r="AF263" s="212"/>
      <c r="AG263" s="212" t="s">
        <v>144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2" x14ac:dyDescent="0.25">
      <c r="A264" s="229"/>
      <c r="B264" s="230"/>
      <c r="C264" s="269" t="s">
        <v>471</v>
      </c>
      <c r="D264" s="235"/>
      <c r="E264" s="236">
        <v>1</v>
      </c>
      <c r="F264" s="233"/>
      <c r="G264" s="233"/>
      <c r="H264" s="233"/>
      <c r="I264" s="233"/>
      <c r="J264" s="233"/>
      <c r="K264" s="233"/>
      <c r="L264" s="233"/>
      <c r="M264" s="233"/>
      <c r="N264" s="232"/>
      <c r="O264" s="232"/>
      <c r="P264" s="232"/>
      <c r="Q264" s="232"/>
      <c r="R264" s="233"/>
      <c r="S264" s="233"/>
      <c r="T264" s="233"/>
      <c r="U264" s="233"/>
      <c r="V264" s="233"/>
      <c r="W264" s="233"/>
      <c r="X264" s="233"/>
      <c r="Y264" s="233"/>
      <c r="Z264" s="212"/>
      <c r="AA264" s="212"/>
      <c r="AB264" s="212"/>
      <c r="AC264" s="212"/>
      <c r="AD264" s="212"/>
      <c r="AE264" s="212"/>
      <c r="AF264" s="212"/>
      <c r="AG264" s="212" t="s">
        <v>146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5">
      <c r="A265" s="229">
        <v>98</v>
      </c>
      <c r="B265" s="230" t="s">
        <v>472</v>
      </c>
      <c r="C265" s="274" t="s">
        <v>473</v>
      </c>
      <c r="D265" s="231" t="s">
        <v>0</v>
      </c>
      <c r="E265" s="266"/>
      <c r="F265" s="234"/>
      <c r="G265" s="233">
        <f>ROUND(E265*F265,2)</f>
        <v>0</v>
      </c>
      <c r="H265" s="234"/>
      <c r="I265" s="233">
        <f>ROUND(E265*H265,2)</f>
        <v>0</v>
      </c>
      <c r="J265" s="234"/>
      <c r="K265" s="233">
        <f>ROUND(E265*J265,2)</f>
        <v>0</v>
      </c>
      <c r="L265" s="233">
        <v>15</v>
      </c>
      <c r="M265" s="233">
        <f>G265*(1+L265/100)</f>
        <v>0</v>
      </c>
      <c r="N265" s="232">
        <v>0</v>
      </c>
      <c r="O265" s="232">
        <f>ROUND(E265*N265,2)</f>
        <v>0</v>
      </c>
      <c r="P265" s="232">
        <v>0</v>
      </c>
      <c r="Q265" s="232">
        <f>ROUND(E265*P265,2)</f>
        <v>0</v>
      </c>
      <c r="R265" s="233"/>
      <c r="S265" s="233" t="s">
        <v>141</v>
      </c>
      <c r="T265" s="233" t="s">
        <v>141</v>
      </c>
      <c r="U265" s="233">
        <v>0</v>
      </c>
      <c r="V265" s="233">
        <f>ROUND(E265*U265,2)</f>
        <v>0</v>
      </c>
      <c r="W265" s="233"/>
      <c r="X265" s="233" t="s">
        <v>418</v>
      </c>
      <c r="Y265" s="233" t="s">
        <v>143</v>
      </c>
      <c r="Z265" s="212"/>
      <c r="AA265" s="212"/>
      <c r="AB265" s="212"/>
      <c r="AC265" s="212"/>
      <c r="AD265" s="212"/>
      <c r="AE265" s="212"/>
      <c r="AF265" s="212"/>
      <c r="AG265" s="212" t="s">
        <v>419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x14ac:dyDescent="0.25">
      <c r="A266" s="241" t="s">
        <v>136</v>
      </c>
      <c r="B266" s="242" t="s">
        <v>98</v>
      </c>
      <c r="C266" s="267" t="s">
        <v>99</v>
      </c>
      <c r="D266" s="243"/>
      <c r="E266" s="244"/>
      <c r="F266" s="245"/>
      <c r="G266" s="246">
        <f>SUMIF(AG267:AG286,"&lt;&gt;NOR",G267:G286)</f>
        <v>0</v>
      </c>
      <c r="H266" s="240"/>
      <c r="I266" s="240">
        <f>SUM(I267:I286)</f>
        <v>0</v>
      </c>
      <c r="J266" s="240"/>
      <c r="K266" s="240">
        <f>SUM(K267:K286)</f>
        <v>0</v>
      </c>
      <c r="L266" s="240"/>
      <c r="M266" s="240">
        <f>SUM(M267:M286)</f>
        <v>0</v>
      </c>
      <c r="N266" s="239"/>
      <c r="O266" s="239">
        <f>SUM(O267:O286)</f>
        <v>0.06</v>
      </c>
      <c r="P266" s="239"/>
      <c r="Q266" s="239">
        <f>SUM(Q267:Q286)</f>
        <v>0</v>
      </c>
      <c r="R266" s="240"/>
      <c r="S266" s="240"/>
      <c r="T266" s="240"/>
      <c r="U266" s="240"/>
      <c r="V266" s="240">
        <f>SUM(V267:V286)</f>
        <v>19.399999999999999</v>
      </c>
      <c r="W266" s="240"/>
      <c r="X266" s="240"/>
      <c r="Y266" s="240"/>
      <c r="AG266" t="s">
        <v>137</v>
      </c>
    </row>
    <row r="267" spans="1:60" ht="20.399999999999999" outlineLevel="1" x14ac:dyDescent="0.25">
      <c r="A267" s="251">
        <v>99</v>
      </c>
      <c r="B267" s="252" t="s">
        <v>474</v>
      </c>
      <c r="C267" s="268" t="s">
        <v>475</v>
      </c>
      <c r="D267" s="253" t="s">
        <v>153</v>
      </c>
      <c r="E267" s="254">
        <v>12.27</v>
      </c>
      <c r="F267" s="255"/>
      <c r="G267" s="256">
        <f>ROUND(E267*F267,2)</f>
        <v>0</v>
      </c>
      <c r="H267" s="234"/>
      <c r="I267" s="233">
        <f>ROUND(E267*H267,2)</f>
        <v>0</v>
      </c>
      <c r="J267" s="234"/>
      <c r="K267" s="233">
        <f>ROUND(E267*J267,2)</f>
        <v>0</v>
      </c>
      <c r="L267" s="233">
        <v>15</v>
      </c>
      <c r="M267" s="233">
        <f>G267*(1+L267/100)</f>
        <v>0</v>
      </c>
      <c r="N267" s="232">
        <v>2.1000000000000001E-4</v>
      </c>
      <c r="O267" s="232">
        <f>ROUND(E267*N267,2)</f>
        <v>0</v>
      </c>
      <c r="P267" s="232">
        <v>0</v>
      </c>
      <c r="Q267" s="232">
        <f>ROUND(E267*P267,2)</f>
        <v>0</v>
      </c>
      <c r="R267" s="233"/>
      <c r="S267" s="233" t="s">
        <v>141</v>
      </c>
      <c r="T267" s="233" t="s">
        <v>141</v>
      </c>
      <c r="U267" s="233">
        <v>0.05</v>
      </c>
      <c r="V267" s="233">
        <f>ROUND(E267*U267,2)</f>
        <v>0.61</v>
      </c>
      <c r="W267" s="233"/>
      <c r="X267" s="233" t="s">
        <v>142</v>
      </c>
      <c r="Y267" s="233" t="s">
        <v>143</v>
      </c>
      <c r="Z267" s="212"/>
      <c r="AA267" s="212"/>
      <c r="AB267" s="212"/>
      <c r="AC267" s="212"/>
      <c r="AD267" s="212"/>
      <c r="AE267" s="212"/>
      <c r="AF267" s="212"/>
      <c r="AG267" s="212" t="s">
        <v>432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25">
      <c r="A268" s="229"/>
      <c r="B268" s="230"/>
      <c r="C268" s="269" t="s">
        <v>476</v>
      </c>
      <c r="D268" s="235"/>
      <c r="E268" s="236">
        <v>12.27</v>
      </c>
      <c r="F268" s="233"/>
      <c r="G268" s="233"/>
      <c r="H268" s="233"/>
      <c r="I268" s="233"/>
      <c r="J268" s="233"/>
      <c r="K268" s="233"/>
      <c r="L268" s="233"/>
      <c r="M268" s="233"/>
      <c r="N268" s="232"/>
      <c r="O268" s="232"/>
      <c r="P268" s="232"/>
      <c r="Q268" s="232"/>
      <c r="R268" s="233"/>
      <c r="S268" s="233"/>
      <c r="T268" s="233"/>
      <c r="U268" s="233"/>
      <c r="V268" s="233"/>
      <c r="W268" s="233"/>
      <c r="X268" s="233"/>
      <c r="Y268" s="233"/>
      <c r="Z268" s="212"/>
      <c r="AA268" s="212"/>
      <c r="AB268" s="212"/>
      <c r="AC268" s="212"/>
      <c r="AD268" s="212"/>
      <c r="AE268" s="212"/>
      <c r="AF268" s="212"/>
      <c r="AG268" s="212" t="s">
        <v>146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ht="20.399999999999999" outlineLevel="1" x14ac:dyDescent="0.25">
      <c r="A269" s="251">
        <v>100</v>
      </c>
      <c r="B269" s="252" t="s">
        <v>477</v>
      </c>
      <c r="C269" s="268" t="s">
        <v>478</v>
      </c>
      <c r="D269" s="253" t="s">
        <v>167</v>
      </c>
      <c r="E269" s="254">
        <v>7.6</v>
      </c>
      <c r="F269" s="255"/>
      <c r="G269" s="256">
        <f>ROUND(E269*F269,2)</f>
        <v>0</v>
      </c>
      <c r="H269" s="234"/>
      <c r="I269" s="233">
        <f>ROUND(E269*H269,2)</f>
        <v>0</v>
      </c>
      <c r="J269" s="234"/>
      <c r="K269" s="233">
        <f>ROUND(E269*J269,2)</f>
        <v>0</v>
      </c>
      <c r="L269" s="233">
        <v>15</v>
      </c>
      <c r="M269" s="233">
        <f>G269*(1+L269/100)</f>
        <v>0</v>
      </c>
      <c r="N269" s="232">
        <v>3.2000000000000003E-4</v>
      </c>
      <c r="O269" s="232">
        <f>ROUND(E269*N269,2)</f>
        <v>0</v>
      </c>
      <c r="P269" s="232">
        <v>0</v>
      </c>
      <c r="Q269" s="232">
        <f>ROUND(E269*P269,2)</f>
        <v>0</v>
      </c>
      <c r="R269" s="233"/>
      <c r="S269" s="233" t="s">
        <v>141</v>
      </c>
      <c r="T269" s="233" t="s">
        <v>141</v>
      </c>
      <c r="U269" s="233">
        <v>0.23599999999999999</v>
      </c>
      <c r="V269" s="233">
        <f>ROUND(E269*U269,2)</f>
        <v>1.79</v>
      </c>
      <c r="W269" s="233"/>
      <c r="X269" s="233" t="s">
        <v>142</v>
      </c>
      <c r="Y269" s="233" t="s">
        <v>143</v>
      </c>
      <c r="Z269" s="212"/>
      <c r="AA269" s="212"/>
      <c r="AB269" s="212"/>
      <c r="AC269" s="212"/>
      <c r="AD269" s="212"/>
      <c r="AE269" s="212"/>
      <c r="AF269" s="212"/>
      <c r="AG269" s="212" t="s">
        <v>479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2" x14ac:dyDescent="0.25">
      <c r="A270" s="229"/>
      <c r="B270" s="230"/>
      <c r="C270" s="269" t="s">
        <v>265</v>
      </c>
      <c r="D270" s="235"/>
      <c r="E270" s="236">
        <v>7.6</v>
      </c>
      <c r="F270" s="233"/>
      <c r="G270" s="233"/>
      <c r="H270" s="233"/>
      <c r="I270" s="233"/>
      <c r="J270" s="233"/>
      <c r="K270" s="233"/>
      <c r="L270" s="233"/>
      <c r="M270" s="233"/>
      <c r="N270" s="232"/>
      <c r="O270" s="232"/>
      <c r="P270" s="232"/>
      <c r="Q270" s="232"/>
      <c r="R270" s="233"/>
      <c r="S270" s="233"/>
      <c r="T270" s="233"/>
      <c r="U270" s="233"/>
      <c r="V270" s="233"/>
      <c r="W270" s="233"/>
      <c r="X270" s="233"/>
      <c r="Y270" s="233"/>
      <c r="Z270" s="212"/>
      <c r="AA270" s="212"/>
      <c r="AB270" s="212"/>
      <c r="AC270" s="212"/>
      <c r="AD270" s="212"/>
      <c r="AE270" s="212"/>
      <c r="AF270" s="212"/>
      <c r="AG270" s="212" t="s">
        <v>146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5">
      <c r="A271" s="257">
        <v>101</v>
      </c>
      <c r="B271" s="258" t="s">
        <v>480</v>
      </c>
      <c r="C271" s="270" t="s">
        <v>481</v>
      </c>
      <c r="D271" s="259" t="s">
        <v>167</v>
      </c>
      <c r="E271" s="260">
        <v>7.6</v>
      </c>
      <c r="F271" s="261"/>
      <c r="G271" s="262">
        <f>ROUND(E271*F271,2)</f>
        <v>0</v>
      </c>
      <c r="H271" s="234"/>
      <c r="I271" s="233">
        <f>ROUND(E271*H271,2)</f>
        <v>0</v>
      </c>
      <c r="J271" s="234"/>
      <c r="K271" s="233">
        <f>ROUND(E271*J271,2)</f>
        <v>0</v>
      </c>
      <c r="L271" s="233">
        <v>15</v>
      </c>
      <c r="M271" s="233">
        <f>G271*(1+L271/100)</f>
        <v>0</v>
      </c>
      <c r="N271" s="232">
        <v>0</v>
      </c>
      <c r="O271" s="232">
        <f>ROUND(E271*N271,2)</f>
        <v>0</v>
      </c>
      <c r="P271" s="232">
        <v>0</v>
      </c>
      <c r="Q271" s="232">
        <f>ROUND(E271*P271,2)</f>
        <v>0</v>
      </c>
      <c r="R271" s="233"/>
      <c r="S271" s="233" t="s">
        <v>141</v>
      </c>
      <c r="T271" s="233" t="s">
        <v>141</v>
      </c>
      <c r="U271" s="233">
        <v>0.3</v>
      </c>
      <c r="V271" s="233">
        <f>ROUND(E271*U271,2)</f>
        <v>2.2799999999999998</v>
      </c>
      <c r="W271" s="233"/>
      <c r="X271" s="233" t="s">
        <v>142</v>
      </c>
      <c r="Y271" s="233" t="s">
        <v>143</v>
      </c>
      <c r="Z271" s="212"/>
      <c r="AA271" s="212"/>
      <c r="AB271" s="212"/>
      <c r="AC271" s="212"/>
      <c r="AD271" s="212"/>
      <c r="AE271" s="212"/>
      <c r="AF271" s="212"/>
      <c r="AG271" s="212" t="s">
        <v>432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ht="20.399999999999999" outlineLevel="1" x14ac:dyDescent="0.25">
      <c r="A272" s="251">
        <v>102</v>
      </c>
      <c r="B272" s="252" t="s">
        <v>482</v>
      </c>
      <c r="C272" s="268" t="s">
        <v>483</v>
      </c>
      <c r="D272" s="253" t="s">
        <v>153</v>
      </c>
      <c r="E272" s="254">
        <v>11.51</v>
      </c>
      <c r="F272" s="255"/>
      <c r="G272" s="256">
        <f>ROUND(E272*F272,2)</f>
        <v>0</v>
      </c>
      <c r="H272" s="234"/>
      <c r="I272" s="233">
        <f>ROUND(E272*H272,2)</f>
        <v>0</v>
      </c>
      <c r="J272" s="234"/>
      <c r="K272" s="233">
        <f>ROUND(E272*J272,2)</f>
        <v>0</v>
      </c>
      <c r="L272" s="233">
        <v>15</v>
      </c>
      <c r="M272" s="233">
        <f>G272*(1+L272/100)</f>
        <v>0</v>
      </c>
      <c r="N272" s="232">
        <v>5.1500000000000001E-3</v>
      </c>
      <c r="O272" s="232">
        <f>ROUND(E272*N272,2)</f>
        <v>0.06</v>
      </c>
      <c r="P272" s="232">
        <v>0</v>
      </c>
      <c r="Q272" s="232">
        <f>ROUND(E272*P272,2)</f>
        <v>0</v>
      </c>
      <c r="R272" s="233"/>
      <c r="S272" s="233" t="s">
        <v>141</v>
      </c>
      <c r="T272" s="233" t="s">
        <v>141</v>
      </c>
      <c r="U272" s="233">
        <v>1.04</v>
      </c>
      <c r="V272" s="233">
        <f>ROUND(E272*U272,2)</f>
        <v>11.97</v>
      </c>
      <c r="W272" s="233"/>
      <c r="X272" s="233" t="s">
        <v>142</v>
      </c>
      <c r="Y272" s="233" t="s">
        <v>143</v>
      </c>
      <c r="Z272" s="212"/>
      <c r="AA272" s="212"/>
      <c r="AB272" s="212"/>
      <c r="AC272" s="212"/>
      <c r="AD272" s="212"/>
      <c r="AE272" s="212"/>
      <c r="AF272" s="212"/>
      <c r="AG272" s="212" t="s">
        <v>432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2" x14ac:dyDescent="0.25">
      <c r="A273" s="229"/>
      <c r="B273" s="230"/>
      <c r="C273" s="269" t="s">
        <v>484</v>
      </c>
      <c r="D273" s="235"/>
      <c r="E273" s="236">
        <v>10.51</v>
      </c>
      <c r="F273" s="233"/>
      <c r="G273" s="233"/>
      <c r="H273" s="233"/>
      <c r="I273" s="233"/>
      <c r="J273" s="233"/>
      <c r="K273" s="233"/>
      <c r="L273" s="233"/>
      <c r="M273" s="233"/>
      <c r="N273" s="232"/>
      <c r="O273" s="232"/>
      <c r="P273" s="232"/>
      <c r="Q273" s="232"/>
      <c r="R273" s="233"/>
      <c r="S273" s="233"/>
      <c r="T273" s="233"/>
      <c r="U273" s="233"/>
      <c r="V273" s="233"/>
      <c r="W273" s="233"/>
      <c r="X273" s="233"/>
      <c r="Y273" s="233"/>
      <c r="Z273" s="212"/>
      <c r="AA273" s="212"/>
      <c r="AB273" s="212"/>
      <c r="AC273" s="212"/>
      <c r="AD273" s="212"/>
      <c r="AE273" s="212"/>
      <c r="AF273" s="212"/>
      <c r="AG273" s="212" t="s">
        <v>146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3" x14ac:dyDescent="0.25">
      <c r="A274" s="229"/>
      <c r="B274" s="230"/>
      <c r="C274" s="269" t="s">
        <v>485</v>
      </c>
      <c r="D274" s="235"/>
      <c r="E274" s="236">
        <v>1</v>
      </c>
      <c r="F274" s="233"/>
      <c r="G274" s="233"/>
      <c r="H274" s="233"/>
      <c r="I274" s="233"/>
      <c r="J274" s="233"/>
      <c r="K274" s="233"/>
      <c r="L274" s="233"/>
      <c r="M274" s="233"/>
      <c r="N274" s="232"/>
      <c r="O274" s="232"/>
      <c r="P274" s="232"/>
      <c r="Q274" s="232"/>
      <c r="R274" s="233"/>
      <c r="S274" s="233"/>
      <c r="T274" s="233"/>
      <c r="U274" s="233"/>
      <c r="V274" s="233"/>
      <c r="W274" s="233"/>
      <c r="X274" s="233"/>
      <c r="Y274" s="233"/>
      <c r="Z274" s="212"/>
      <c r="AA274" s="212"/>
      <c r="AB274" s="212"/>
      <c r="AC274" s="212"/>
      <c r="AD274" s="212"/>
      <c r="AE274" s="212"/>
      <c r="AF274" s="212"/>
      <c r="AG274" s="212" t="s">
        <v>146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5">
      <c r="A275" s="251">
        <v>103</v>
      </c>
      <c r="B275" s="252" t="s">
        <v>486</v>
      </c>
      <c r="C275" s="268" t="s">
        <v>487</v>
      </c>
      <c r="D275" s="253" t="s">
        <v>167</v>
      </c>
      <c r="E275" s="254">
        <v>5</v>
      </c>
      <c r="F275" s="255"/>
      <c r="G275" s="256">
        <f>ROUND(E275*F275,2)</f>
        <v>0</v>
      </c>
      <c r="H275" s="234"/>
      <c r="I275" s="233">
        <f>ROUND(E275*H275,2)</f>
        <v>0</v>
      </c>
      <c r="J275" s="234"/>
      <c r="K275" s="233">
        <f>ROUND(E275*J275,2)</f>
        <v>0</v>
      </c>
      <c r="L275" s="233">
        <v>15</v>
      </c>
      <c r="M275" s="233">
        <f>G275*(1+L275/100)</f>
        <v>0</v>
      </c>
      <c r="N275" s="232">
        <v>4.4000000000000002E-4</v>
      </c>
      <c r="O275" s="232">
        <f>ROUND(E275*N275,2)</f>
        <v>0</v>
      </c>
      <c r="P275" s="232">
        <v>0</v>
      </c>
      <c r="Q275" s="232">
        <f>ROUND(E275*P275,2)</f>
        <v>0</v>
      </c>
      <c r="R275" s="233"/>
      <c r="S275" s="233" t="s">
        <v>141</v>
      </c>
      <c r="T275" s="233" t="s">
        <v>141</v>
      </c>
      <c r="U275" s="233">
        <v>0.15</v>
      </c>
      <c r="V275" s="233">
        <f>ROUND(E275*U275,2)</f>
        <v>0.75</v>
      </c>
      <c r="W275" s="233"/>
      <c r="X275" s="233" t="s">
        <v>142</v>
      </c>
      <c r="Y275" s="233" t="s">
        <v>143</v>
      </c>
      <c r="Z275" s="212"/>
      <c r="AA275" s="212"/>
      <c r="AB275" s="212"/>
      <c r="AC275" s="212"/>
      <c r="AD275" s="212"/>
      <c r="AE275" s="212"/>
      <c r="AF275" s="212"/>
      <c r="AG275" s="212" t="s">
        <v>144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2" x14ac:dyDescent="0.25">
      <c r="A276" s="229"/>
      <c r="B276" s="230"/>
      <c r="C276" s="269" t="s">
        <v>488</v>
      </c>
      <c r="D276" s="235"/>
      <c r="E276" s="236">
        <v>3</v>
      </c>
      <c r="F276" s="233"/>
      <c r="G276" s="233"/>
      <c r="H276" s="233"/>
      <c r="I276" s="233"/>
      <c r="J276" s="233"/>
      <c r="K276" s="233"/>
      <c r="L276" s="233"/>
      <c r="M276" s="233"/>
      <c r="N276" s="232"/>
      <c r="O276" s="232"/>
      <c r="P276" s="232"/>
      <c r="Q276" s="232"/>
      <c r="R276" s="233"/>
      <c r="S276" s="233"/>
      <c r="T276" s="233"/>
      <c r="U276" s="233"/>
      <c r="V276" s="233"/>
      <c r="W276" s="233"/>
      <c r="X276" s="233"/>
      <c r="Y276" s="233"/>
      <c r="Z276" s="212"/>
      <c r="AA276" s="212"/>
      <c r="AB276" s="212"/>
      <c r="AC276" s="212"/>
      <c r="AD276" s="212"/>
      <c r="AE276" s="212"/>
      <c r="AF276" s="212"/>
      <c r="AG276" s="212" t="s">
        <v>146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5">
      <c r="A277" s="229"/>
      <c r="B277" s="230"/>
      <c r="C277" s="269" t="s">
        <v>489</v>
      </c>
      <c r="D277" s="235"/>
      <c r="E277" s="236">
        <v>2</v>
      </c>
      <c r="F277" s="233"/>
      <c r="G277" s="233"/>
      <c r="H277" s="233"/>
      <c r="I277" s="233"/>
      <c r="J277" s="233"/>
      <c r="K277" s="233"/>
      <c r="L277" s="233"/>
      <c r="M277" s="233"/>
      <c r="N277" s="232"/>
      <c r="O277" s="232"/>
      <c r="P277" s="232"/>
      <c r="Q277" s="232"/>
      <c r="R277" s="233"/>
      <c r="S277" s="233"/>
      <c r="T277" s="233"/>
      <c r="U277" s="233"/>
      <c r="V277" s="233"/>
      <c r="W277" s="233"/>
      <c r="X277" s="233"/>
      <c r="Y277" s="233"/>
      <c r="Z277" s="212"/>
      <c r="AA277" s="212"/>
      <c r="AB277" s="212"/>
      <c r="AC277" s="212"/>
      <c r="AD277" s="212"/>
      <c r="AE277" s="212"/>
      <c r="AF277" s="212"/>
      <c r="AG277" s="212" t="s">
        <v>146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5">
      <c r="A278" s="251">
        <v>104</v>
      </c>
      <c r="B278" s="252" t="s">
        <v>490</v>
      </c>
      <c r="C278" s="268" t="s">
        <v>491</v>
      </c>
      <c r="D278" s="253" t="s">
        <v>167</v>
      </c>
      <c r="E278" s="254">
        <v>28.5</v>
      </c>
      <c r="F278" s="255"/>
      <c r="G278" s="256">
        <f>ROUND(E278*F278,2)</f>
        <v>0</v>
      </c>
      <c r="H278" s="234"/>
      <c r="I278" s="233">
        <f>ROUND(E278*H278,2)</f>
        <v>0</v>
      </c>
      <c r="J278" s="234"/>
      <c r="K278" s="233">
        <f>ROUND(E278*J278,2)</f>
        <v>0</v>
      </c>
      <c r="L278" s="233">
        <v>15</v>
      </c>
      <c r="M278" s="233">
        <f>G278*(1+L278/100)</f>
        <v>0</v>
      </c>
      <c r="N278" s="232">
        <v>4.0000000000000003E-5</v>
      </c>
      <c r="O278" s="232">
        <f>ROUND(E278*N278,2)</f>
        <v>0</v>
      </c>
      <c r="P278" s="232">
        <v>0</v>
      </c>
      <c r="Q278" s="232">
        <f>ROUND(E278*P278,2)</f>
        <v>0</v>
      </c>
      <c r="R278" s="233"/>
      <c r="S278" s="233" t="s">
        <v>141</v>
      </c>
      <c r="T278" s="233" t="s">
        <v>141</v>
      </c>
      <c r="U278" s="233">
        <v>7.0000000000000007E-2</v>
      </c>
      <c r="V278" s="233">
        <f>ROUND(E278*U278,2)</f>
        <v>2</v>
      </c>
      <c r="W278" s="233"/>
      <c r="X278" s="233" t="s">
        <v>142</v>
      </c>
      <c r="Y278" s="233" t="s">
        <v>143</v>
      </c>
      <c r="Z278" s="212"/>
      <c r="AA278" s="212"/>
      <c r="AB278" s="212"/>
      <c r="AC278" s="212"/>
      <c r="AD278" s="212"/>
      <c r="AE278" s="212"/>
      <c r="AF278" s="212"/>
      <c r="AG278" s="212" t="s">
        <v>144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2" x14ac:dyDescent="0.25">
      <c r="A279" s="229"/>
      <c r="B279" s="230"/>
      <c r="C279" s="271" t="s">
        <v>492</v>
      </c>
      <c r="D279" s="263"/>
      <c r="E279" s="263"/>
      <c r="F279" s="263"/>
      <c r="G279" s="263"/>
      <c r="H279" s="233"/>
      <c r="I279" s="233"/>
      <c r="J279" s="233"/>
      <c r="K279" s="233"/>
      <c r="L279" s="233"/>
      <c r="M279" s="233"/>
      <c r="N279" s="232"/>
      <c r="O279" s="232"/>
      <c r="P279" s="232"/>
      <c r="Q279" s="232"/>
      <c r="R279" s="233"/>
      <c r="S279" s="233"/>
      <c r="T279" s="233"/>
      <c r="U279" s="233"/>
      <c r="V279" s="233"/>
      <c r="W279" s="233"/>
      <c r="X279" s="233"/>
      <c r="Y279" s="233"/>
      <c r="Z279" s="212"/>
      <c r="AA279" s="212"/>
      <c r="AB279" s="212"/>
      <c r="AC279" s="212"/>
      <c r="AD279" s="212"/>
      <c r="AE279" s="212"/>
      <c r="AF279" s="212"/>
      <c r="AG279" s="212" t="s">
        <v>169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2" x14ac:dyDescent="0.25">
      <c r="A280" s="229"/>
      <c r="B280" s="230"/>
      <c r="C280" s="269" t="s">
        <v>493</v>
      </c>
      <c r="D280" s="235"/>
      <c r="E280" s="236">
        <v>11.9</v>
      </c>
      <c r="F280" s="233"/>
      <c r="G280" s="233"/>
      <c r="H280" s="233"/>
      <c r="I280" s="233"/>
      <c r="J280" s="233"/>
      <c r="K280" s="233"/>
      <c r="L280" s="233"/>
      <c r="M280" s="233"/>
      <c r="N280" s="232"/>
      <c r="O280" s="232"/>
      <c r="P280" s="232"/>
      <c r="Q280" s="232"/>
      <c r="R280" s="233"/>
      <c r="S280" s="233"/>
      <c r="T280" s="233"/>
      <c r="U280" s="233"/>
      <c r="V280" s="233"/>
      <c r="W280" s="233"/>
      <c r="X280" s="233"/>
      <c r="Y280" s="233"/>
      <c r="Z280" s="212"/>
      <c r="AA280" s="212"/>
      <c r="AB280" s="212"/>
      <c r="AC280" s="212"/>
      <c r="AD280" s="212"/>
      <c r="AE280" s="212"/>
      <c r="AF280" s="212"/>
      <c r="AG280" s="212" t="s">
        <v>146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5">
      <c r="A281" s="229"/>
      <c r="B281" s="230"/>
      <c r="C281" s="269" t="s">
        <v>494</v>
      </c>
      <c r="D281" s="235"/>
      <c r="E281" s="236">
        <v>9.4</v>
      </c>
      <c r="F281" s="233"/>
      <c r="G281" s="233"/>
      <c r="H281" s="233"/>
      <c r="I281" s="233"/>
      <c r="J281" s="233"/>
      <c r="K281" s="233"/>
      <c r="L281" s="233"/>
      <c r="M281" s="233"/>
      <c r="N281" s="232"/>
      <c r="O281" s="232"/>
      <c r="P281" s="232"/>
      <c r="Q281" s="232"/>
      <c r="R281" s="233"/>
      <c r="S281" s="233"/>
      <c r="T281" s="233"/>
      <c r="U281" s="233"/>
      <c r="V281" s="233"/>
      <c r="W281" s="233"/>
      <c r="X281" s="233"/>
      <c r="Y281" s="233"/>
      <c r="Z281" s="212"/>
      <c r="AA281" s="212"/>
      <c r="AB281" s="212"/>
      <c r="AC281" s="212"/>
      <c r="AD281" s="212"/>
      <c r="AE281" s="212"/>
      <c r="AF281" s="212"/>
      <c r="AG281" s="212" t="s">
        <v>146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3" x14ac:dyDescent="0.25">
      <c r="A282" s="229"/>
      <c r="B282" s="230"/>
      <c r="C282" s="269" t="s">
        <v>495</v>
      </c>
      <c r="D282" s="235"/>
      <c r="E282" s="236">
        <v>5.2</v>
      </c>
      <c r="F282" s="233"/>
      <c r="G282" s="233"/>
      <c r="H282" s="233"/>
      <c r="I282" s="233"/>
      <c r="J282" s="233"/>
      <c r="K282" s="233"/>
      <c r="L282" s="233"/>
      <c r="M282" s="233"/>
      <c r="N282" s="232"/>
      <c r="O282" s="232"/>
      <c r="P282" s="232"/>
      <c r="Q282" s="232"/>
      <c r="R282" s="233"/>
      <c r="S282" s="233"/>
      <c r="T282" s="233"/>
      <c r="U282" s="233"/>
      <c r="V282" s="233"/>
      <c r="W282" s="233"/>
      <c r="X282" s="233"/>
      <c r="Y282" s="233"/>
      <c r="Z282" s="212"/>
      <c r="AA282" s="212"/>
      <c r="AB282" s="212"/>
      <c r="AC282" s="212"/>
      <c r="AD282" s="212"/>
      <c r="AE282" s="212"/>
      <c r="AF282" s="212"/>
      <c r="AG282" s="212" t="s">
        <v>146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25">
      <c r="A283" s="229"/>
      <c r="B283" s="230"/>
      <c r="C283" s="269" t="s">
        <v>489</v>
      </c>
      <c r="D283" s="235"/>
      <c r="E283" s="236">
        <v>2</v>
      </c>
      <c r="F283" s="233"/>
      <c r="G283" s="233"/>
      <c r="H283" s="233"/>
      <c r="I283" s="233"/>
      <c r="J283" s="233"/>
      <c r="K283" s="233"/>
      <c r="L283" s="233"/>
      <c r="M283" s="233"/>
      <c r="N283" s="232"/>
      <c r="O283" s="232"/>
      <c r="P283" s="232"/>
      <c r="Q283" s="232"/>
      <c r="R283" s="233"/>
      <c r="S283" s="233"/>
      <c r="T283" s="233"/>
      <c r="U283" s="233"/>
      <c r="V283" s="233"/>
      <c r="W283" s="233"/>
      <c r="X283" s="233"/>
      <c r="Y283" s="233"/>
      <c r="Z283" s="212"/>
      <c r="AA283" s="212"/>
      <c r="AB283" s="212"/>
      <c r="AC283" s="212"/>
      <c r="AD283" s="212"/>
      <c r="AE283" s="212"/>
      <c r="AF283" s="212"/>
      <c r="AG283" s="212" t="s">
        <v>146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ht="20.399999999999999" outlineLevel="1" x14ac:dyDescent="0.25">
      <c r="A284" s="251">
        <v>105</v>
      </c>
      <c r="B284" s="252" t="s">
        <v>496</v>
      </c>
      <c r="C284" s="268" t="s">
        <v>497</v>
      </c>
      <c r="D284" s="253" t="s">
        <v>153</v>
      </c>
      <c r="E284" s="254">
        <v>12.8835</v>
      </c>
      <c r="F284" s="255"/>
      <c r="G284" s="256">
        <f>ROUND(E284*F284,2)</f>
        <v>0</v>
      </c>
      <c r="H284" s="234"/>
      <c r="I284" s="233">
        <f>ROUND(E284*H284,2)</f>
        <v>0</v>
      </c>
      <c r="J284" s="234"/>
      <c r="K284" s="233">
        <f>ROUND(E284*J284,2)</f>
        <v>0</v>
      </c>
      <c r="L284" s="233">
        <v>15</v>
      </c>
      <c r="M284" s="233">
        <f>G284*(1+L284/100)</f>
        <v>0</v>
      </c>
      <c r="N284" s="232">
        <v>0</v>
      </c>
      <c r="O284" s="232">
        <f>ROUND(E284*N284,2)</f>
        <v>0</v>
      </c>
      <c r="P284" s="232">
        <v>0</v>
      </c>
      <c r="Q284" s="232">
        <f>ROUND(E284*P284,2)</f>
        <v>0</v>
      </c>
      <c r="R284" s="233"/>
      <c r="S284" s="233" t="s">
        <v>190</v>
      </c>
      <c r="T284" s="233" t="s">
        <v>196</v>
      </c>
      <c r="U284" s="233">
        <v>0</v>
      </c>
      <c r="V284" s="233">
        <f>ROUND(E284*U284,2)</f>
        <v>0</v>
      </c>
      <c r="W284" s="233"/>
      <c r="X284" s="233" t="s">
        <v>498</v>
      </c>
      <c r="Y284" s="233" t="s">
        <v>143</v>
      </c>
      <c r="Z284" s="212"/>
      <c r="AA284" s="212"/>
      <c r="AB284" s="212"/>
      <c r="AC284" s="212"/>
      <c r="AD284" s="212"/>
      <c r="AE284" s="212"/>
      <c r="AF284" s="212"/>
      <c r="AG284" s="212" t="s">
        <v>499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2" x14ac:dyDescent="0.25">
      <c r="A285" s="229"/>
      <c r="B285" s="230"/>
      <c r="C285" s="269" t="s">
        <v>500</v>
      </c>
      <c r="D285" s="235"/>
      <c r="E285" s="236">
        <v>12.8835</v>
      </c>
      <c r="F285" s="233"/>
      <c r="G285" s="233"/>
      <c r="H285" s="233"/>
      <c r="I285" s="233"/>
      <c r="J285" s="233"/>
      <c r="K285" s="233"/>
      <c r="L285" s="233"/>
      <c r="M285" s="233"/>
      <c r="N285" s="232"/>
      <c r="O285" s="232"/>
      <c r="P285" s="232"/>
      <c r="Q285" s="232"/>
      <c r="R285" s="233"/>
      <c r="S285" s="233"/>
      <c r="T285" s="233"/>
      <c r="U285" s="233"/>
      <c r="V285" s="233"/>
      <c r="W285" s="233"/>
      <c r="X285" s="233"/>
      <c r="Y285" s="233"/>
      <c r="Z285" s="212"/>
      <c r="AA285" s="212"/>
      <c r="AB285" s="212"/>
      <c r="AC285" s="212"/>
      <c r="AD285" s="212"/>
      <c r="AE285" s="212"/>
      <c r="AF285" s="212"/>
      <c r="AG285" s="212" t="s">
        <v>146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5">
      <c r="A286" s="229">
        <v>106</v>
      </c>
      <c r="B286" s="230" t="s">
        <v>501</v>
      </c>
      <c r="C286" s="274" t="s">
        <v>502</v>
      </c>
      <c r="D286" s="231" t="s">
        <v>0</v>
      </c>
      <c r="E286" s="266"/>
      <c r="F286" s="234"/>
      <c r="G286" s="233">
        <f>ROUND(E286*F286,2)</f>
        <v>0</v>
      </c>
      <c r="H286" s="234"/>
      <c r="I286" s="233">
        <f>ROUND(E286*H286,2)</f>
        <v>0</v>
      </c>
      <c r="J286" s="234"/>
      <c r="K286" s="233">
        <f>ROUND(E286*J286,2)</f>
        <v>0</v>
      </c>
      <c r="L286" s="233">
        <v>15</v>
      </c>
      <c r="M286" s="233">
        <f>G286*(1+L286/100)</f>
        <v>0</v>
      </c>
      <c r="N286" s="232">
        <v>0</v>
      </c>
      <c r="O286" s="232">
        <f>ROUND(E286*N286,2)</f>
        <v>0</v>
      </c>
      <c r="P286" s="232">
        <v>0</v>
      </c>
      <c r="Q286" s="232">
        <f>ROUND(E286*P286,2)</f>
        <v>0</v>
      </c>
      <c r="R286" s="233"/>
      <c r="S286" s="233" t="s">
        <v>141</v>
      </c>
      <c r="T286" s="233" t="s">
        <v>141</v>
      </c>
      <c r="U286" s="233">
        <v>0</v>
      </c>
      <c r="V286" s="233">
        <f>ROUND(E286*U286,2)</f>
        <v>0</v>
      </c>
      <c r="W286" s="233"/>
      <c r="X286" s="233" t="s">
        <v>418</v>
      </c>
      <c r="Y286" s="233" t="s">
        <v>143</v>
      </c>
      <c r="Z286" s="212"/>
      <c r="AA286" s="212"/>
      <c r="AB286" s="212"/>
      <c r="AC286" s="212"/>
      <c r="AD286" s="212"/>
      <c r="AE286" s="212"/>
      <c r="AF286" s="212"/>
      <c r="AG286" s="212" t="s">
        <v>419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x14ac:dyDescent="0.25">
      <c r="A287" s="241" t="s">
        <v>136</v>
      </c>
      <c r="B287" s="242" t="s">
        <v>100</v>
      </c>
      <c r="C287" s="267" t="s">
        <v>101</v>
      </c>
      <c r="D287" s="243"/>
      <c r="E287" s="244"/>
      <c r="F287" s="245"/>
      <c r="G287" s="246">
        <f>SUMIF(AG288:AG301,"&lt;&gt;NOR",G288:G301)</f>
        <v>0</v>
      </c>
      <c r="H287" s="240"/>
      <c r="I287" s="240">
        <f>SUM(I288:I301)</f>
        <v>0</v>
      </c>
      <c r="J287" s="240"/>
      <c r="K287" s="240">
        <f>SUM(K288:K301)</f>
        <v>0</v>
      </c>
      <c r="L287" s="240"/>
      <c r="M287" s="240">
        <f>SUM(M288:M301)</f>
        <v>0</v>
      </c>
      <c r="N287" s="239"/>
      <c r="O287" s="239">
        <f>SUM(O288:O301)</f>
        <v>0.14000000000000001</v>
      </c>
      <c r="P287" s="239"/>
      <c r="Q287" s="239">
        <f>SUM(Q288:Q301)</f>
        <v>0</v>
      </c>
      <c r="R287" s="240"/>
      <c r="S287" s="240"/>
      <c r="T287" s="240"/>
      <c r="U287" s="240"/>
      <c r="V287" s="240">
        <f>SUM(V288:V301)</f>
        <v>18.02</v>
      </c>
      <c r="W287" s="240"/>
      <c r="X287" s="240"/>
      <c r="Y287" s="240"/>
      <c r="AG287" t="s">
        <v>137</v>
      </c>
    </row>
    <row r="288" spans="1:60" ht="20.399999999999999" outlineLevel="1" x14ac:dyDescent="0.25">
      <c r="A288" s="251">
        <v>107</v>
      </c>
      <c r="B288" s="252" t="s">
        <v>503</v>
      </c>
      <c r="C288" s="268" t="s">
        <v>504</v>
      </c>
      <c r="D288" s="253" t="s">
        <v>167</v>
      </c>
      <c r="E288" s="254">
        <v>32.299999999999997</v>
      </c>
      <c r="F288" s="255"/>
      <c r="G288" s="256">
        <f>ROUND(E288*F288,2)</f>
        <v>0</v>
      </c>
      <c r="H288" s="234"/>
      <c r="I288" s="233">
        <f>ROUND(E288*H288,2)</f>
        <v>0</v>
      </c>
      <c r="J288" s="234"/>
      <c r="K288" s="233">
        <f>ROUND(E288*J288,2)</f>
        <v>0</v>
      </c>
      <c r="L288" s="233">
        <v>15</v>
      </c>
      <c r="M288" s="233">
        <f>G288*(1+L288/100)</f>
        <v>0</v>
      </c>
      <c r="N288" s="232">
        <v>8.0000000000000007E-5</v>
      </c>
      <c r="O288" s="232">
        <f>ROUND(E288*N288,2)</f>
        <v>0</v>
      </c>
      <c r="P288" s="232">
        <v>0</v>
      </c>
      <c r="Q288" s="232">
        <f>ROUND(E288*P288,2)</f>
        <v>0</v>
      </c>
      <c r="R288" s="233"/>
      <c r="S288" s="233" t="s">
        <v>141</v>
      </c>
      <c r="T288" s="233" t="s">
        <v>141</v>
      </c>
      <c r="U288" s="233">
        <v>0.13719999999999999</v>
      </c>
      <c r="V288" s="233">
        <f>ROUND(E288*U288,2)</f>
        <v>4.43</v>
      </c>
      <c r="W288" s="233"/>
      <c r="X288" s="233" t="s">
        <v>142</v>
      </c>
      <c r="Y288" s="233" t="s">
        <v>143</v>
      </c>
      <c r="Z288" s="212"/>
      <c r="AA288" s="212"/>
      <c r="AB288" s="212"/>
      <c r="AC288" s="212"/>
      <c r="AD288" s="212"/>
      <c r="AE288" s="212"/>
      <c r="AF288" s="212"/>
      <c r="AG288" s="212" t="s">
        <v>144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25">
      <c r="A289" s="229"/>
      <c r="B289" s="230"/>
      <c r="C289" s="269" t="s">
        <v>505</v>
      </c>
      <c r="D289" s="235"/>
      <c r="E289" s="236">
        <v>15.7</v>
      </c>
      <c r="F289" s="233"/>
      <c r="G289" s="233"/>
      <c r="H289" s="233"/>
      <c r="I289" s="233"/>
      <c r="J289" s="233"/>
      <c r="K289" s="233"/>
      <c r="L289" s="233"/>
      <c r="M289" s="233"/>
      <c r="N289" s="232"/>
      <c r="O289" s="232"/>
      <c r="P289" s="232"/>
      <c r="Q289" s="232"/>
      <c r="R289" s="233"/>
      <c r="S289" s="233"/>
      <c r="T289" s="233"/>
      <c r="U289" s="233"/>
      <c r="V289" s="233"/>
      <c r="W289" s="233"/>
      <c r="X289" s="233"/>
      <c r="Y289" s="233"/>
      <c r="Z289" s="212"/>
      <c r="AA289" s="212"/>
      <c r="AB289" s="212"/>
      <c r="AC289" s="212"/>
      <c r="AD289" s="212"/>
      <c r="AE289" s="212"/>
      <c r="AF289" s="212"/>
      <c r="AG289" s="212" t="s">
        <v>146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25">
      <c r="A290" s="229"/>
      <c r="B290" s="230"/>
      <c r="C290" s="269" t="s">
        <v>506</v>
      </c>
      <c r="D290" s="235"/>
      <c r="E290" s="236">
        <v>18.600000000000001</v>
      </c>
      <c r="F290" s="233"/>
      <c r="G290" s="233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146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25">
      <c r="A291" s="229"/>
      <c r="B291" s="230"/>
      <c r="C291" s="269" t="s">
        <v>507</v>
      </c>
      <c r="D291" s="235"/>
      <c r="E291" s="236">
        <v>-2</v>
      </c>
      <c r="F291" s="233"/>
      <c r="G291" s="233"/>
      <c r="H291" s="233"/>
      <c r="I291" s="233"/>
      <c r="J291" s="233"/>
      <c r="K291" s="233"/>
      <c r="L291" s="233"/>
      <c r="M291" s="233"/>
      <c r="N291" s="232"/>
      <c r="O291" s="232"/>
      <c r="P291" s="232"/>
      <c r="Q291" s="232"/>
      <c r="R291" s="233"/>
      <c r="S291" s="233"/>
      <c r="T291" s="233"/>
      <c r="U291" s="233"/>
      <c r="V291" s="233"/>
      <c r="W291" s="233"/>
      <c r="X291" s="233"/>
      <c r="Y291" s="233"/>
      <c r="Z291" s="212"/>
      <c r="AA291" s="212"/>
      <c r="AB291" s="212"/>
      <c r="AC291" s="212"/>
      <c r="AD291" s="212"/>
      <c r="AE291" s="212"/>
      <c r="AF291" s="212"/>
      <c r="AG291" s="212" t="s">
        <v>146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ht="20.399999999999999" outlineLevel="1" x14ac:dyDescent="0.25">
      <c r="A292" s="251">
        <v>108</v>
      </c>
      <c r="B292" s="252" t="s">
        <v>508</v>
      </c>
      <c r="C292" s="268" t="s">
        <v>509</v>
      </c>
      <c r="D292" s="253" t="s">
        <v>153</v>
      </c>
      <c r="E292" s="254">
        <v>35.75</v>
      </c>
      <c r="F292" s="255"/>
      <c r="G292" s="256">
        <f>ROUND(E292*F292,2)</f>
        <v>0</v>
      </c>
      <c r="H292" s="234"/>
      <c r="I292" s="233">
        <f>ROUND(E292*H292,2)</f>
        <v>0</v>
      </c>
      <c r="J292" s="234"/>
      <c r="K292" s="233">
        <f>ROUND(E292*J292,2)</f>
        <v>0</v>
      </c>
      <c r="L292" s="233">
        <v>15</v>
      </c>
      <c r="M292" s="233">
        <f>G292*(1+L292/100)</f>
        <v>0</v>
      </c>
      <c r="N292" s="232">
        <v>2.5000000000000001E-4</v>
      </c>
      <c r="O292" s="232">
        <f>ROUND(E292*N292,2)</f>
        <v>0.01</v>
      </c>
      <c r="P292" s="232">
        <v>0</v>
      </c>
      <c r="Q292" s="232">
        <f>ROUND(E292*P292,2)</f>
        <v>0</v>
      </c>
      <c r="R292" s="233"/>
      <c r="S292" s="233" t="s">
        <v>141</v>
      </c>
      <c r="T292" s="233" t="s">
        <v>141</v>
      </c>
      <c r="U292" s="233">
        <v>0.38</v>
      </c>
      <c r="V292" s="233">
        <f>ROUND(E292*U292,2)</f>
        <v>13.59</v>
      </c>
      <c r="W292" s="233"/>
      <c r="X292" s="233" t="s">
        <v>142</v>
      </c>
      <c r="Y292" s="233" t="s">
        <v>143</v>
      </c>
      <c r="Z292" s="212"/>
      <c r="AA292" s="212"/>
      <c r="AB292" s="212"/>
      <c r="AC292" s="212"/>
      <c r="AD292" s="212"/>
      <c r="AE292" s="212"/>
      <c r="AF292" s="212"/>
      <c r="AG292" s="212" t="s">
        <v>144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2" x14ac:dyDescent="0.25">
      <c r="A293" s="229"/>
      <c r="B293" s="230"/>
      <c r="C293" s="269" t="s">
        <v>510</v>
      </c>
      <c r="D293" s="235"/>
      <c r="E293" s="236">
        <v>36.75</v>
      </c>
      <c r="F293" s="233"/>
      <c r="G293" s="233"/>
      <c r="H293" s="233"/>
      <c r="I293" s="233"/>
      <c r="J293" s="233"/>
      <c r="K293" s="233"/>
      <c r="L293" s="233"/>
      <c r="M293" s="233"/>
      <c r="N293" s="232"/>
      <c r="O293" s="232"/>
      <c r="P293" s="232"/>
      <c r="Q293" s="232"/>
      <c r="R293" s="233"/>
      <c r="S293" s="233"/>
      <c r="T293" s="233"/>
      <c r="U293" s="233"/>
      <c r="V293" s="233"/>
      <c r="W293" s="233"/>
      <c r="X293" s="233"/>
      <c r="Y293" s="233"/>
      <c r="Z293" s="212"/>
      <c r="AA293" s="212"/>
      <c r="AB293" s="212"/>
      <c r="AC293" s="212"/>
      <c r="AD293" s="212"/>
      <c r="AE293" s="212"/>
      <c r="AF293" s="212"/>
      <c r="AG293" s="212" t="s">
        <v>146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3" x14ac:dyDescent="0.25">
      <c r="A294" s="229"/>
      <c r="B294" s="230"/>
      <c r="C294" s="269" t="s">
        <v>511</v>
      </c>
      <c r="D294" s="235"/>
      <c r="E294" s="236">
        <v>-1</v>
      </c>
      <c r="F294" s="233"/>
      <c r="G294" s="233"/>
      <c r="H294" s="233"/>
      <c r="I294" s="233"/>
      <c r="J294" s="233"/>
      <c r="K294" s="233"/>
      <c r="L294" s="233"/>
      <c r="M294" s="233"/>
      <c r="N294" s="232"/>
      <c r="O294" s="232"/>
      <c r="P294" s="232"/>
      <c r="Q294" s="232"/>
      <c r="R294" s="233"/>
      <c r="S294" s="233"/>
      <c r="T294" s="233"/>
      <c r="U294" s="233"/>
      <c r="V294" s="233"/>
      <c r="W294" s="233"/>
      <c r="X294" s="233"/>
      <c r="Y294" s="233"/>
      <c r="Z294" s="212"/>
      <c r="AA294" s="212"/>
      <c r="AB294" s="212"/>
      <c r="AC294" s="212"/>
      <c r="AD294" s="212"/>
      <c r="AE294" s="212"/>
      <c r="AF294" s="212"/>
      <c r="AG294" s="212" t="s">
        <v>146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ht="20.399999999999999" outlineLevel="1" x14ac:dyDescent="0.25">
      <c r="A295" s="251">
        <v>109</v>
      </c>
      <c r="B295" s="252" t="s">
        <v>512</v>
      </c>
      <c r="C295" s="268" t="s">
        <v>513</v>
      </c>
      <c r="D295" s="253" t="s">
        <v>153</v>
      </c>
      <c r="E295" s="254">
        <v>41.112499999999997</v>
      </c>
      <c r="F295" s="255"/>
      <c r="G295" s="256">
        <f>ROUND(E295*F295,2)</f>
        <v>0</v>
      </c>
      <c r="H295" s="234"/>
      <c r="I295" s="233">
        <f>ROUND(E295*H295,2)</f>
        <v>0</v>
      </c>
      <c r="J295" s="234"/>
      <c r="K295" s="233">
        <f>ROUND(E295*J295,2)</f>
        <v>0</v>
      </c>
      <c r="L295" s="233">
        <v>15</v>
      </c>
      <c r="M295" s="233">
        <f>G295*(1+L295/100)</f>
        <v>0</v>
      </c>
      <c r="N295" s="232">
        <v>3.1199999999999999E-3</v>
      </c>
      <c r="O295" s="232">
        <f>ROUND(E295*N295,2)</f>
        <v>0.13</v>
      </c>
      <c r="P295" s="232">
        <v>0</v>
      </c>
      <c r="Q295" s="232">
        <f>ROUND(E295*P295,2)</f>
        <v>0</v>
      </c>
      <c r="R295" s="233"/>
      <c r="S295" s="233" t="s">
        <v>190</v>
      </c>
      <c r="T295" s="233" t="s">
        <v>196</v>
      </c>
      <c r="U295" s="233">
        <v>0</v>
      </c>
      <c r="V295" s="233">
        <f>ROUND(E295*U295,2)</f>
        <v>0</v>
      </c>
      <c r="W295" s="233"/>
      <c r="X295" s="233" t="s">
        <v>498</v>
      </c>
      <c r="Y295" s="233" t="s">
        <v>143</v>
      </c>
      <c r="Z295" s="212"/>
      <c r="AA295" s="212"/>
      <c r="AB295" s="212"/>
      <c r="AC295" s="212"/>
      <c r="AD295" s="212"/>
      <c r="AE295" s="212"/>
      <c r="AF295" s="212"/>
      <c r="AG295" s="212" t="s">
        <v>499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2" x14ac:dyDescent="0.25">
      <c r="A296" s="229"/>
      <c r="B296" s="230"/>
      <c r="C296" s="275" t="s">
        <v>514</v>
      </c>
      <c r="D296" s="237"/>
      <c r="E296" s="238"/>
      <c r="F296" s="233"/>
      <c r="G296" s="233"/>
      <c r="H296" s="233"/>
      <c r="I296" s="233"/>
      <c r="J296" s="233"/>
      <c r="K296" s="233"/>
      <c r="L296" s="233"/>
      <c r="M296" s="233"/>
      <c r="N296" s="232"/>
      <c r="O296" s="232"/>
      <c r="P296" s="232"/>
      <c r="Q296" s="232"/>
      <c r="R296" s="233"/>
      <c r="S296" s="233"/>
      <c r="T296" s="233"/>
      <c r="U296" s="233"/>
      <c r="V296" s="233"/>
      <c r="W296" s="233"/>
      <c r="X296" s="233"/>
      <c r="Y296" s="233"/>
      <c r="Z296" s="212"/>
      <c r="AA296" s="212"/>
      <c r="AB296" s="212"/>
      <c r="AC296" s="212"/>
      <c r="AD296" s="212"/>
      <c r="AE296" s="212"/>
      <c r="AF296" s="212"/>
      <c r="AG296" s="212" t="s">
        <v>146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3" x14ac:dyDescent="0.25">
      <c r="A297" s="229"/>
      <c r="B297" s="230"/>
      <c r="C297" s="276" t="s">
        <v>515</v>
      </c>
      <c r="D297" s="237"/>
      <c r="E297" s="238">
        <v>36.75</v>
      </c>
      <c r="F297" s="233"/>
      <c r="G297" s="233"/>
      <c r="H297" s="233"/>
      <c r="I297" s="233"/>
      <c r="J297" s="233"/>
      <c r="K297" s="233"/>
      <c r="L297" s="233"/>
      <c r="M297" s="233"/>
      <c r="N297" s="232"/>
      <c r="O297" s="232"/>
      <c r="P297" s="232"/>
      <c r="Q297" s="232"/>
      <c r="R297" s="233"/>
      <c r="S297" s="233"/>
      <c r="T297" s="233"/>
      <c r="U297" s="233"/>
      <c r="V297" s="233"/>
      <c r="W297" s="233"/>
      <c r="X297" s="233"/>
      <c r="Y297" s="233"/>
      <c r="Z297" s="212"/>
      <c r="AA297" s="212"/>
      <c r="AB297" s="212"/>
      <c r="AC297" s="212"/>
      <c r="AD297" s="212"/>
      <c r="AE297" s="212"/>
      <c r="AF297" s="212"/>
      <c r="AG297" s="212" t="s">
        <v>146</v>
      </c>
      <c r="AH297" s="212">
        <v>2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3" x14ac:dyDescent="0.25">
      <c r="A298" s="229"/>
      <c r="B298" s="230"/>
      <c r="C298" s="276" t="s">
        <v>516</v>
      </c>
      <c r="D298" s="237"/>
      <c r="E298" s="238">
        <v>-1</v>
      </c>
      <c r="F298" s="233"/>
      <c r="G298" s="233"/>
      <c r="H298" s="233"/>
      <c r="I298" s="233"/>
      <c r="J298" s="233"/>
      <c r="K298" s="233"/>
      <c r="L298" s="233"/>
      <c r="M298" s="233"/>
      <c r="N298" s="232"/>
      <c r="O298" s="232"/>
      <c r="P298" s="232"/>
      <c r="Q298" s="232"/>
      <c r="R298" s="233"/>
      <c r="S298" s="233"/>
      <c r="T298" s="233"/>
      <c r="U298" s="233"/>
      <c r="V298" s="233"/>
      <c r="W298" s="233"/>
      <c r="X298" s="233"/>
      <c r="Y298" s="233"/>
      <c r="Z298" s="212"/>
      <c r="AA298" s="212"/>
      <c r="AB298" s="212"/>
      <c r="AC298" s="212"/>
      <c r="AD298" s="212"/>
      <c r="AE298" s="212"/>
      <c r="AF298" s="212"/>
      <c r="AG298" s="212" t="s">
        <v>146</v>
      </c>
      <c r="AH298" s="212">
        <v>2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3" x14ac:dyDescent="0.25">
      <c r="A299" s="229"/>
      <c r="B299" s="230"/>
      <c r="C299" s="275" t="s">
        <v>517</v>
      </c>
      <c r="D299" s="237"/>
      <c r="E299" s="238"/>
      <c r="F299" s="233"/>
      <c r="G299" s="233"/>
      <c r="H299" s="233"/>
      <c r="I299" s="233"/>
      <c r="J299" s="233"/>
      <c r="K299" s="233"/>
      <c r="L299" s="233"/>
      <c r="M299" s="233"/>
      <c r="N299" s="232"/>
      <c r="O299" s="232"/>
      <c r="P299" s="232"/>
      <c r="Q299" s="232"/>
      <c r="R299" s="233"/>
      <c r="S299" s="233"/>
      <c r="T299" s="233"/>
      <c r="U299" s="233"/>
      <c r="V299" s="233"/>
      <c r="W299" s="233"/>
      <c r="X299" s="233"/>
      <c r="Y299" s="233"/>
      <c r="Z299" s="212"/>
      <c r="AA299" s="212"/>
      <c r="AB299" s="212"/>
      <c r="AC299" s="212"/>
      <c r="AD299" s="212"/>
      <c r="AE299" s="212"/>
      <c r="AF299" s="212"/>
      <c r="AG299" s="212" t="s">
        <v>146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25">
      <c r="A300" s="229"/>
      <c r="B300" s="230"/>
      <c r="C300" s="269" t="s">
        <v>518</v>
      </c>
      <c r="D300" s="235"/>
      <c r="E300" s="236">
        <v>41.112499999999997</v>
      </c>
      <c r="F300" s="233"/>
      <c r="G300" s="233"/>
      <c r="H300" s="233"/>
      <c r="I300" s="233"/>
      <c r="J300" s="233"/>
      <c r="K300" s="233"/>
      <c r="L300" s="233"/>
      <c r="M300" s="233"/>
      <c r="N300" s="232"/>
      <c r="O300" s="232"/>
      <c r="P300" s="232"/>
      <c r="Q300" s="232"/>
      <c r="R300" s="233"/>
      <c r="S300" s="233"/>
      <c r="T300" s="233"/>
      <c r="U300" s="233"/>
      <c r="V300" s="233"/>
      <c r="W300" s="233"/>
      <c r="X300" s="233"/>
      <c r="Y300" s="233"/>
      <c r="Z300" s="212"/>
      <c r="AA300" s="212"/>
      <c r="AB300" s="212"/>
      <c r="AC300" s="212"/>
      <c r="AD300" s="212"/>
      <c r="AE300" s="212"/>
      <c r="AF300" s="212"/>
      <c r="AG300" s="212" t="s">
        <v>146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5">
      <c r="A301" s="229">
        <v>110</v>
      </c>
      <c r="B301" s="230" t="s">
        <v>519</v>
      </c>
      <c r="C301" s="274" t="s">
        <v>520</v>
      </c>
      <c r="D301" s="231" t="s">
        <v>0</v>
      </c>
      <c r="E301" s="266"/>
      <c r="F301" s="234"/>
      <c r="G301" s="233">
        <f>ROUND(E301*F301,2)</f>
        <v>0</v>
      </c>
      <c r="H301" s="234"/>
      <c r="I301" s="233">
        <f>ROUND(E301*H301,2)</f>
        <v>0</v>
      </c>
      <c r="J301" s="234"/>
      <c r="K301" s="233">
        <f>ROUND(E301*J301,2)</f>
        <v>0</v>
      </c>
      <c r="L301" s="233">
        <v>15</v>
      </c>
      <c r="M301" s="233">
        <f>G301*(1+L301/100)</f>
        <v>0</v>
      </c>
      <c r="N301" s="232">
        <v>0</v>
      </c>
      <c r="O301" s="232">
        <f>ROUND(E301*N301,2)</f>
        <v>0</v>
      </c>
      <c r="P301" s="232">
        <v>0</v>
      </c>
      <c r="Q301" s="232">
        <f>ROUND(E301*P301,2)</f>
        <v>0</v>
      </c>
      <c r="R301" s="233"/>
      <c r="S301" s="233" t="s">
        <v>141</v>
      </c>
      <c r="T301" s="233" t="s">
        <v>141</v>
      </c>
      <c r="U301" s="233">
        <v>0</v>
      </c>
      <c r="V301" s="233">
        <f>ROUND(E301*U301,2)</f>
        <v>0</v>
      </c>
      <c r="W301" s="233"/>
      <c r="X301" s="233" t="s">
        <v>418</v>
      </c>
      <c r="Y301" s="233" t="s">
        <v>143</v>
      </c>
      <c r="Z301" s="212"/>
      <c r="AA301" s="212"/>
      <c r="AB301" s="212"/>
      <c r="AC301" s="212"/>
      <c r="AD301" s="212"/>
      <c r="AE301" s="212"/>
      <c r="AF301" s="212"/>
      <c r="AG301" s="212" t="s">
        <v>419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x14ac:dyDescent="0.25">
      <c r="A302" s="241" t="s">
        <v>136</v>
      </c>
      <c r="B302" s="242" t="s">
        <v>102</v>
      </c>
      <c r="C302" s="267" t="s">
        <v>103</v>
      </c>
      <c r="D302" s="243"/>
      <c r="E302" s="244"/>
      <c r="F302" s="245"/>
      <c r="G302" s="246">
        <f>SUMIF(AG303:AG305,"&lt;&gt;NOR",G303:G305)</f>
        <v>0</v>
      </c>
      <c r="H302" s="240"/>
      <c r="I302" s="240">
        <f>SUM(I303:I305)</f>
        <v>0</v>
      </c>
      <c r="J302" s="240"/>
      <c r="K302" s="240">
        <f>SUM(K303:K305)</f>
        <v>0</v>
      </c>
      <c r="L302" s="240"/>
      <c r="M302" s="240">
        <f>SUM(M303:M305)</f>
        <v>0</v>
      </c>
      <c r="N302" s="239"/>
      <c r="O302" s="239">
        <f>SUM(O303:O305)</f>
        <v>0.46</v>
      </c>
      <c r="P302" s="239"/>
      <c r="Q302" s="239">
        <f>SUM(Q303:Q305)</f>
        <v>0</v>
      </c>
      <c r="R302" s="240"/>
      <c r="S302" s="240"/>
      <c r="T302" s="240"/>
      <c r="U302" s="240"/>
      <c r="V302" s="240">
        <f>SUM(V303:V305)</f>
        <v>20.79</v>
      </c>
      <c r="W302" s="240"/>
      <c r="X302" s="240"/>
      <c r="Y302" s="240"/>
      <c r="AG302" t="s">
        <v>137</v>
      </c>
    </row>
    <row r="303" spans="1:60" ht="20.399999999999999" outlineLevel="1" x14ac:dyDescent="0.25">
      <c r="A303" s="251">
        <v>111</v>
      </c>
      <c r="B303" s="252" t="s">
        <v>521</v>
      </c>
      <c r="C303" s="268" t="s">
        <v>522</v>
      </c>
      <c r="D303" s="253" t="s">
        <v>153</v>
      </c>
      <c r="E303" s="254">
        <v>47.26</v>
      </c>
      <c r="F303" s="255"/>
      <c r="G303" s="256">
        <f>ROUND(E303*F303,2)</f>
        <v>0</v>
      </c>
      <c r="H303" s="234"/>
      <c r="I303" s="233">
        <f>ROUND(E303*H303,2)</f>
        <v>0</v>
      </c>
      <c r="J303" s="234"/>
      <c r="K303" s="233">
        <f>ROUND(E303*J303,2)</f>
        <v>0</v>
      </c>
      <c r="L303" s="233">
        <v>15</v>
      </c>
      <c r="M303" s="233">
        <f>G303*(1+L303/100)</f>
        <v>0</v>
      </c>
      <c r="N303" s="232">
        <v>9.7099999999999999E-3</v>
      </c>
      <c r="O303" s="232">
        <f>ROUND(E303*N303,2)</f>
        <v>0.46</v>
      </c>
      <c r="P303" s="232">
        <v>0</v>
      </c>
      <c r="Q303" s="232">
        <f>ROUND(E303*P303,2)</f>
        <v>0</v>
      </c>
      <c r="R303" s="233"/>
      <c r="S303" s="233" t="s">
        <v>141</v>
      </c>
      <c r="T303" s="233" t="s">
        <v>141</v>
      </c>
      <c r="U303" s="233">
        <v>0.44</v>
      </c>
      <c r="V303" s="233">
        <f>ROUND(E303*U303,2)</f>
        <v>20.79</v>
      </c>
      <c r="W303" s="233"/>
      <c r="X303" s="233" t="s">
        <v>142</v>
      </c>
      <c r="Y303" s="233" t="s">
        <v>143</v>
      </c>
      <c r="Z303" s="212"/>
      <c r="AA303" s="212"/>
      <c r="AB303" s="212"/>
      <c r="AC303" s="212"/>
      <c r="AD303" s="212"/>
      <c r="AE303" s="212"/>
      <c r="AF303" s="212"/>
      <c r="AG303" s="212" t="s">
        <v>144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2" x14ac:dyDescent="0.25">
      <c r="A304" s="229"/>
      <c r="B304" s="230"/>
      <c r="C304" s="269" t="s">
        <v>523</v>
      </c>
      <c r="D304" s="235"/>
      <c r="E304" s="236">
        <v>47.26</v>
      </c>
      <c r="F304" s="233"/>
      <c r="G304" s="233"/>
      <c r="H304" s="233"/>
      <c r="I304" s="233"/>
      <c r="J304" s="233"/>
      <c r="K304" s="233"/>
      <c r="L304" s="233"/>
      <c r="M304" s="233"/>
      <c r="N304" s="232"/>
      <c r="O304" s="232"/>
      <c r="P304" s="232"/>
      <c r="Q304" s="232"/>
      <c r="R304" s="233"/>
      <c r="S304" s="233"/>
      <c r="T304" s="233"/>
      <c r="U304" s="233"/>
      <c r="V304" s="233"/>
      <c r="W304" s="233"/>
      <c r="X304" s="233"/>
      <c r="Y304" s="233"/>
      <c r="Z304" s="212"/>
      <c r="AA304" s="212"/>
      <c r="AB304" s="212"/>
      <c r="AC304" s="212"/>
      <c r="AD304" s="212"/>
      <c r="AE304" s="212"/>
      <c r="AF304" s="212"/>
      <c r="AG304" s="212" t="s">
        <v>146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5">
      <c r="A305" s="229">
        <v>112</v>
      </c>
      <c r="B305" s="230" t="s">
        <v>524</v>
      </c>
      <c r="C305" s="274" t="s">
        <v>525</v>
      </c>
      <c r="D305" s="231" t="s">
        <v>0</v>
      </c>
      <c r="E305" s="266"/>
      <c r="F305" s="234"/>
      <c r="G305" s="233">
        <f>ROUND(E305*F305,2)</f>
        <v>0</v>
      </c>
      <c r="H305" s="234"/>
      <c r="I305" s="233">
        <f>ROUND(E305*H305,2)</f>
        <v>0</v>
      </c>
      <c r="J305" s="234"/>
      <c r="K305" s="233">
        <f>ROUND(E305*J305,2)</f>
        <v>0</v>
      </c>
      <c r="L305" s="233">
        <v>15</v>
      </c>
      <c r="M305" s="233">
        <f>G305*(1+L305/100)</f>
        <v>0</v>
      </c>
      <c r="N305" s="232">
        <v>0</v>
      </c>
      <c r="O305" s="232">
        <f>ROUND(E305*N305,2)</f>
        <v>0</v>
      </c>
      <c r="P305" s="232">
        <v>0</v>
      </c>
      <c r="Q305" s="232">
        <f>ROUND(E305*P305,2)</f>
        <v>0</v>
      </c>
      <c r="R305" s="233"/>
      <c r="S305" s="233" t="s">
        <v>141</v>
      </c>
      <c r="T305" s="233" t="s">
        <v>141</v>
      </c>
      <c r="U305" s="233">
        <v>0</v>
      </c>
      <c r="V305" s="233">
        <f>ROUND(E305*U305,2)</f>
        <v>0</v>
      </c>
      <c r="W305" s="233"/>
      <c r="X305" s="233" t="s">
        <v>418</v>
      </c>
      <c r="Y305" s="233" t="s">
        <v>143</v>
      </c>
      <c r="Z305" s="212"/>
      <c r="AA305" s="212"/>
      <c r="AB305" s="212"/>
      <c r="AC305" s="212"/>
      <c r="AD305" s="212"/>
      <c r="AE305" s="212"/>
      <c r="AF305" s="212"/>
      <c r="AG305" s="212" t="s">
        <v>419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x14ac:dyDescent="0.25">
      <c r="A306" s="241" t="s">
        <v>136</v>
      </c>
      <c r="B306" s="242" t="s">
        <v>104</v>
      </c>
      <c r="C306" s="267" t="s">
        <v>105</v>
      </c>
      <c r="D306" s="243"/>
      <c r="E306" s="244"/>
      <c r="F306" s="245"/>
      <c r="G306" s="246">
        <f>SUMIF(AG307:AG317,"&lt;&gt;NOR",G307:G317)</f>
        <v>0</v>
      </c>
      <c r="H306" s="240"/>
      <c r="I306" s="240">
        <f>SUM(I307:I317)</f>
        <v>0</v>
      </c>
      <c r="J306" s="240"/>
      <c r="K306" s="240">
        <f>SUM(K307:K317)</f>
        <v>0</v>
      </c>
      <c r="L306" s="240"/>
      <c r="M306" s="240">
        <f>SUM(M307:M317)</f>
        <v>0</v>
      </c>
      <c r="N306" s="239"/>
      <c r="O306" s="239">
        <f>SUM(O307:O317)</f>
        <v>0.21000000000000002</v>
      </c>
      <c r="P306" s="239"/>
      <c r="Q306" s="239">
        <f>SUM(Q307:Q317)</f>
        <v>0</v>
      </c>
      <c r="R306" s="240"/>
      <c r="S306" s="240"/>
      <c r="T306" s="240"/>
      <c r="U306" s="240"/>
      <c r="V306" s="240">
        <f>SUM(V307:V317)</f>
        <v>50.51</v>
      </c>
      <c r="W306" s="240"/>
      <c r="X306" s="240"/>
      <c r="Y306" s="240"/>
      <c r="AG306" t="s">
        <v>137</v>
      </c>
    </row>
    <row r="307" spans="1:60" ht="20.399999999999999" outlineLevel="1" x14ac:dyDescent="0.25">
      <c r="A307" s="251">
        <v>113</v>
      </c>
      <c r="B307" s="252" t="s">
        <v>526</v>
      </c>
      <c r="C307" s="268" t="s">
        <v>527</v>
      </c>
      <c r="D307" s="253" t="s">
        <v>153</v>
      </c>
      <c r="E307" s="254">
        <v>37.75</v>
      </c>
      <c r="F307" s="255"/>
      <c r="G307" s="256">
        <f>ROUND(E307*F307,2)</f>
        <v>0</v>
      </c>
      <c r="H307" s="234"/>
      <c r="I307" s="233">
        <f>ROUND(E307*H307,2)</f>
        <v>0</v>
      </c>
      <c r="J307" s="234"/>
      <c r="K307" s="233">
        <f>ROUND(E307*J307,2)</f>
        <v>0</v>
      </c>
      <c r="L307" s="233">
        <v>15</v>
      </c>
      <c r="M307" s="233">
        <f>G307*(1+L307/100)</f>
        <v>0</v>
      </c>
      <c r="N307" s="232">
        <v>1.6000000000000001E-4</v>
      </c>
      <c r="O307" s="232">
        <f>ROUND(E307*N307,2)</f>
        <v>0.01</v>
      </c>
      <c r="P307" s="232">
        <v>0</v>
      </c>
      <c r="Q307" s="232">
        <f>ROUND(E307*P307,2)</f>
        <v>0</v>
      </c>
      <c r="R307" s="233"/>
      <c r="S307" s="233" t="s">
        <v>141</v>
      </c>
      <c r="T307" s="233" t="s">
        <v>141</v>
      </c>
      <c r="U307" s="233">
        <v>0.05</v>
      </c>
      <c r="V307" s="233">
        <f>ROUND(E307*U307,2)</f>
        <v>1.89</v>
      </c>
      <c r="W307" s="233"/>
      <c r="X307" s="233" t="s">
        <v>142</v>
      </c>
      <c r="Y307" s="233" t="s">
        <v>143</v>
      </c>
      <c r="Z307" s="212"/>
      <c r="AA307" s="212"/>
      <c r="AB307" s="212"/>
      <c r="AC307" s="212"/>
      <c r="AD307" s="212"/>
      <c r="AE307" s="212"/>
      <c r="AF307" s="212"/>
      <c r="AG307" s="212" t="s">
        <v>144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25">
      <c r="A308" s="229"/>
      <c r="B308" s="230"/>
      <c r="C308" s="271" t="s">
        <v>528</v>
      </c>
      <c r="D308" s="263"/>
      <c r="E308" s="263"/>
      <c r="F308" s="263"/>
      <c r="G308" s="263"/>
      <c r="H308" s="233"/>
      <c r="I308" s="233"/>
      <c r="J308" s="233"/>
      <c r="K308" s="233"/>
      <c r="L308" s="233"/>
      <c r="M308" s="233"/>
      <c r="N308" s="232"/>
      <c r="O308" s="232"/>
      <c r="P308" s="232"/>
      <c r="Q308" s="232"/>
      <c r="R308" s="233"/>
      <c r="S308" s="233"/>
      <c r="T308" s="233"/>
      <c r="U308" s="233"/>
      <c r="V308" s="233"/>
      <c r="W308" s="233"/>
      <c r="X308" s="233"/>
      <c r="Y308" s="233"/>
      <c r="Z308" s="212"/>
      <c r="AA308" s="212"/>
      <c r="AB308" s="212"/>
      <c r="AC308" s="212"/>
      <c r="AD308" s="212"/>
      <c r="AE308" s="212"/>
      <c r="AF308" s="212"/>
      <c r="AG308" s="212" t="s">
        <v>169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ht="20.399999999999999" outlineLevel="1" x14ac:dyDescent="0.25">
      <c r="A309" s="251">
        <v>114</v>
      </c>
      <c r="B309" s="252" t="s">
        <v>529</v>
      </c>
      <c r="C309" s="268" t="s">
        <v>530</v>
      </c>
      <c r="D309" s="253" t="s">
        <v>153</v>
      </c>
      <c r="E309" s="254">
        <v>37.75</v>
      </c>
      <c r="F309" s="255"/>
      <c r="G309" s="256">
        <f>ROUND(E309*F309,2)</f>
        <v>0</v>
      </c>
      <c r="H309" s="234"/>
      <c r="I309" s="233">
        <f>ROUND(E309*H309,2)</f>
        <v>0</v>
      </c>
      <c r="J309" s="234"/>
      <c r="K309" s="233">
        <f>ROUND(E309*J309,2)</f>
        <v>0</v>
      </c>
      <c r="L309" s="233">
        <v>15</v>
      </c>
      <c r="M309" s="233">
        <f>G309*(1+L309/100)</f>
        <v>0</v>
      </c>
      <c r="N309" s="232">
        <v>5.3499999999999997E-3</v>
      </c>
      <c r="O309" s="232">
        <f>ROUND(E309*N309,2)</f>
        <v>0.2</v>
      </c>
      <c r="P309" s="232">
        <v>0</v>
      </c>
      <c r="Q309" s="232">
        <f>ROUND(E309*P309,2)</f>
        <v>0</v>
      </c>
      <c r="R309" s="233"/>
      <c r="S309" s="233" t="s">
        <v>141</v>
      </c>
      <c r="T309" s="233" t="s">
        <v>141</v>
      </c>
      <c r="U309" s="233">
        <v>1.288</v>
      </c>
      <c r="V309" s="233">
        <f>ROUND(E309*U309,2)</f>
        <v>48.62</v>
      </c>
      <c r="W309" s="233"/>
      <c r="X309" s="233" t="s">
        <v>142</v>
      </c>
      <c r="Y309" s="233" t="s">
        <v>143</v>
      </c>
      <c r="Z309" s="212"/>
      <c r="AA309" s="212"/>
      <c r="AB309" s="212"/>
      <c r="AC309" s="212"/>
      <c r="AD309" s="212"/>
      <c r="AE309" s="212"/>
      <c r="AF309" s="212"/>
      <c r="AG309" s="212" t="s">
        <v>432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2" x14ac:dyDescent="0.25">
      <c r="A310" s="229"/>
      <c r="B310" s="230"/>
      <c r="C310" s="269" t="s">
        <v>426</v>
      </c>
      <c r="D310" s="235"/>
      <c r="E310" s="236">
        <v>17.399999999999999</v>
      </c>
      <c r="F310" s="233"/>
      <c r="G310" s="233"/>
      <c r="H310" s="233"/>
      <c r="I310" s="233"/>
      <c r="J310" s="233"/>
      <c r="K310" s="233"/>
      <c r="L310" s="233"/>
      <c r="M310" s="233"/>
      <c r="N310" s="232"/>
      <c r="O310" s="232"/>
      <c r="P310" s="232"/>
      <c r="Q310" s="232"/>
      <c r="R310" s="233"/>
      <c r="S310" s="233"/>
      <c r="T310" s="233"/>
      <c r="U310" s="233"/>
      <c r="V310" s="233"/>
      <c r="W310" s="233"/>
      <c r="X310" s="233"/>
      <c r="Y310" s="233"/>
      <c r="Z310" s="212"/>
      <c r="AA310" s="212"/>
      <c r="AB310" s="212"/>
      <c r="AC310" s="212"/>
      <c r="AD310" s="212"/>
      <c r="AE310" s="212"/>
      <c r="AF310" s="212"/>
      <c r="AG310" s="212" t="s">
        <v>146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5">
      <c r="A311" s="229"/>
      <c r="B311" s="230"/>
      <c r="C311" s="269" t="s">
        <v>531</v>
      </c>
      <c r="D311" s="235"/>
      <c r="E311" s="236">
        <v>7.35</v>
      </c>
      <c r="F311" s="233"/>
      <c r="G311" s="233"/>
      <c r="H311" s="233"/>
      <c r="I311" s="233"/>
      <c r="J311" s="233"/>
      <c r="K311" s="233"/>
      <c r="L311" s="233"/>
      <c r="M311" s="233"/>
      <c r="N311" s="232"/>
      <c r="O311" s="232"/>
      <c r="P311" s="232"/>
      <c r="Q311" s="232"/>
      <c r="R311" s="233"/>
      <c r="S311" s="233"/>
      <c r="T311" s="233"/>
      <c r="U311" s="233"/>
      <c r="V311" s="233"/>
      <c r="W311" s="233"/>
      <c r="X311" s="233"/>
      <c r="Y311" s="233"/>
      <c r="Z311" s="212"/>
      <c r="AA311" s="212"/>
      <c r="AB311" s="212"/>
      <c r="AC311" s="212"/>
      <c r="AD311" s="212"/>
      <c r="AE311" s="212"/>
      <c r="AF311" s="212"/>
      <c r="AG311" s="212" t="s">
        <v>146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5">
      <c r="A312" s="229"/>
      <c r="B312" s="230"/>
      <c r="C312" s="269" t="s">
        <v>532</v>
      </c>
      <c r="D312" s="235"/>
      <c r="E312" s="236">
        <v>9</v>
      </c>
      <c r="F312" s="233"/>
      <c r="G312" s="233"/>
      <c r="H312" s="233"/>
      <c r="I312" s="233"/>
      <c r="J312" s="233"/>
      <c r="K312" s="233"/>
      <c r="L312" s="233"/>
      <c r="M312" s="233"/>
      <c r="N312" s="232"/>
      <c r="O312" s="232"/>
      <c r="P312" s="232"/>
      <c r="Q312" s="232"/>
      <c r="R312" s="233"/>
      <c r="S312" s="233"/>
      <c r="T312" s="233"/>
      <c r="U312" s="233"/>
      <c r="V312" s="233"/>
      <c r="W312" s="233"/>
      <c r="X312" s="233"/>
      <c r="Y312" s="233"/>
      <c r="Z312" s="212"/>
      <c r="AA312" s="212"/>
      <c r="AB312" s="212"/>
      <c r="AC312" s="212"/>
      <c r="AD312" s="212"/>
      <c r="AE312" s="212"/>
      <c r="AF312" s="212"/>
      <c r="AG312" s="212" t="s">
        <v>146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25">
      <c r="A313" s="229"/>
      <c r="B313" s="230"/>
      <c r="C313" s="269" t="s">
        <v>533</v>
      </c>
      <c r="D313" s="235"/>
      <c r="E313" s="236">
        <v>4</v>
      </c>
      <c r="F313" s="233"/>
      <c r="G313" s="233"/>
      <c r="H313" s="233"/>
      <c r="I313" s="233"/>
      <c r="J313" s="233"/>
      <c r="K313" s="233"/>
      <c r="L313" s="233"/>
      <c r="M313" s="233"/>
      <c r="N313" s="232"/>
      <c r="O313" s="232"/>
      <c r="P313" s="232"/>
      <c r="Q313" s="232"/>
      <c r="R313" s="233"/>
      <c r="S313" s="233"/>
      <c r="T313" s="233"/>
      <c r="U313" s="233"/>
      <c r="V313" s="233"/>
      <c r="W313" s="233"/>
      <c r="X313" s="233"/>
      <c r="Y313" s="233"/>
      <c r="Z313" s="212"/>
      <c r="AA313" s="212"/>
      <c r="AB313" s="212"/>
      <c r="AC313" s="212"/>
      <c r="AD313" s="212"/>
      <c r="AE313" s="212"/>
      <c r="AF313" s="212"/>
      <c r="AG313" s="212" t="s">
        <v>146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5">
      <c r="A314" s="257">
        <v>115</v>
      </c>
      <c r="B314" s="258" t="s">
        <v>534</v>
      </c>
      <c r="C314" s="270" t="s">
        <v>535</v>
      </c>
      <c r="D314" s="259" t="s">
        <v>153</v>
      </c>
      <c r="E314" s="260">
        <v>37.75</v>
      </c>
      <c r="F314" s="261"/>
      <c r="G314" s="262">
        <f>ROUND(E314*F314,2)</f>
        <v>0</v>
      </c>
      <c r="H314" s="234"/>
      <c r="I314" s="233">
        <f>ROUND(E314*H314,2)</f>
        <v>0</v>
      </c>
      <c r="J314" s="234"/>
      <c r="K314" s="233">
        <f>ROUND(E314*J314,2)</f>
        <v>0</v>
      </c>
      <c r="L314" s="233">
        <v>15</v>
      </c>
      <c r="M314" s="233">
        <f>G314*(1+L314/100)</f>
        <v>0</v>
      </c>
      <c r="N314" s="232">
        <v>0</v>
      </c>
      <c r="O314" s="232">
        <f>ROUND(E314*N314,2)</f>
        <v>0</v>
      </c>
      <c r="P314" s="232">
        <v>0</v>
      </c>
      <c r="Q314" s="232">
        <f>ROUND(E314*P314,2)</f>
        <v>0</v>
      </c>
      <c r="R314" s="233"/>
      <c r="S314" s="233" t="s">
        <v>190</v>
      </c>
      <c r="T314" s="233" t="s">
        <v>196</v>
      </c>
      <c r="U314" s="233">
        <v>0</v>
      </c>
      <c r="V314" s="233">
        <f>ROUND(E314*U314,2)</f>
        <v>0</v>
      </c>
      <c r="W314" s="233"/>
      <c r="X314" s="233" t="s">
        <v>142</v>
      </c>
      <c r="Y314" s="233" t="s">
        <v>143</v>
      </c>
      <c r="Z314" s="212"/>
      <c r="AA314" s="212"/>
      <c r="AB314" s="212"/>
      <c r="AC314" s="212"/>
      <c r="AD314" s="212"/>
      <c r="AE314" s="212"/>
      <c r="AF314" s="212"/>
      <c r="AG314" s="212" t="s">
        <v>144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ht="20.399999999999999" outlineLevel="1" x14ac:dyDescent="0.25">
      <c r="A315" s="251">
        <v>116</v>
      </c>
      <c r="B315" s="252" t="s">
        <v>536</v>
      </c>
      <c r="C315" s="268" t="s">
        <v>537</v>
      </c>
      <c r="D315" s="253" t="s">
        <v>153</v>
      </c>
      <c r="E315" s="254">
        <v>39.637500000000003</v>
      </c>
      <c r="F315" s="255"/>
      <c r="G315" s="256">
        <f>ROUND(E315*F315,2)</f>
        <v>0</v>
      </c>
      <c r="H315" s="234"/>
      <c r="I315" s="233">
        <f>ROUND(E315*H315,2)</f>
        <v>0</v>
      </c>
      <c r="J315" s="234"/>
      <c r="K315" s="233">
        <f>ROUND(E315*J315,2)</f>
        <v>0</v>
      </c>
      <c r="L315" s="233">
        <v>15</v>
      </c>
      <c r="M315" s="233">
        <f>G315*(1+L315/100)</f>
        <v>0</v>
      </c>
      <c r="N315" s="232">
        <v>0</v>
      </c>
      <c r="O315" s="232">
        <f>ROUND(E315*N315,2)</f>
        <v>0</v>
      </c>
      <c r="P315" s="232">
        <v>0</v>
      </c>
      <c r="Q315" s="232">
        <f>ROUND(E315*P315,2)</f>
        <v>0</v>
      </c>
      <c r="R315" s="233"/>
      <c r="S315" s="233" t="s">
        <v>190</v>
      </c>
      <c r="T315" s="233" t="s">
        <v>196</v>
      </c>
      <c r="U315" s="233">
        <v>0</v>
      </c>
      <c r="V315" s="233">
        <f>ROUND(E315*U315,2)</f>
        <v>0</v>
      </c>
      <c r="W315" s="233"/>
      <c r="X315" s="233" t="s">
        <v>498</v>
      </c>
      <c r="Y315" s="233" t="s">
        <v>143</v>
      </c>
      <c r="Z315" s="212"/>
      <c r="AA315" s="212"/>
      <c r="AB315" s="212"/>
      <c r="AC315" s="212"/>
      <c r="AD315" s="212"/>
      <c r="AE315" s="212"/>
      <c r="AF315" s="212"/>
      <c r="AG315" s="212" t="s">
        <v>499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2" x14ac:dyDescent="0.25">
      <c r="A316" s="229"/>
      <c r="B316" s="230"/>
      <c r="C316" s="269" t="s">
        <v>538</v>
      </c>
      <c r="D316" s="235"/>
      <c r="E316" s="236">
        <v>39.637500000000003</v>
      </c>
      <c r="F316" s="233"/>
      <c r="G316" s="233"/>
      <c r="H316" s="233"/>
      <c r="I316" s="233"/>
      <c r="J316" s="233"/>
      <c r="K316" s="233"/>
      <c r="L316" s="233"/>
      <c r="M316" s="233"/>
      <c r="N316" s="232"/>
      <c r="O316" s="232"/>
      <c r="P316" s="232"/>
      <c r="Q316" s="232"/>
      <c r="R316" s="233"/>
      <c r="S316" s="233"/>
      <c r="T316" s="233"/>
      <c r="U316" s="233"/>
      <c r="V316" s="233"/>
      <c r="W316" s="233"/>
      <c r="X316" s="233"/>
      <c r="Y316" s="233"/>
      <c r="Z316" s="212"/>
      <c r="AA316" s="212"/>
      <c r="AB316" s="212"/>
      <c r="AC316" s="212"/>
      <c r="AD316" s="212"/>
      <c r="AE316" s="212"/>
      <c r="AF316" s="212"/>
      <c r="AG316" s="212" t="s">
        <v>146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5">
      <c r="A317" s="229">
        <v>117</v>
      </c>
      <c r="B317" s="230" t="s">
        <v>539</v>
      </c>
      <c r="C317" s="274" t="s">
        <v>540</v>
      </c>
      <c r="D317" s="231" t="s">
        <v>0</v>
      </c>
      <c r="E317" s="266"/>
      <c r="F317" s="234"/>
      <c r="G317" s="233">
        <f>ROUND(E317*F317,2)</f>
        <v>0</v>
      </c>
      <c r="H317" s="234"/>
      <c r="I317" s="233">
        <f>ROUND(E317*H317,2)</f>
        <v>0</v>
      </c>
      <c r="J317" s="234"/>
      <c r="K317" s="233">
        <f>ROUND(E317*J317,2)</f>
        <v>0</v>
      </c>
      <c r="L317" s="233">
        <v>15</v>
      </c>
      <c r="M317" s="233">
        <f>G317*(1+L317/100)</f>
        <v>0</v>
      </c>
      <c r="N317" s="232">
        <v>0</v>
      </c>
      <c r="O317" s="232">
        <f>ROUND(E317*N317,2)</f>
        <v>0</v>
      </c>
      <c r="P317" s="232">
        <v>0</v>
      </c>
      <c r="Q317" s="232">
        <f>ROUND(E317*P317,2)</f>
        <v>0</v>
      </c>
      <c r="R317" s="233"/>
      <c r="S317" s="233" t="s">
        <v>141</v>
      </c>
      <c r="T317" s="233" t="s">
        <v>141</v>
      </c>
      <c r="U317" s="233">
        <v>0</v>
      </c>
      <c r="V317" s="233">
        <f>ROUND(E317*U317,2)</f>
        <v>0</v>
      </c>
      <c r="W317" s="233"/>
      <c r="X317" s="233" t="s">
        <v>418</v>
      </c>
      <c r="Y317" s="233" t="s">
        <v>143</v>
      </c>
      <c r="Z317" s="212"/>
      <c r="AA317" s="212"/>
      <c r="AB317" s="212"/>
      <c r="AC317" s="212"/>
      <c r="AD317" s="212"/>
      <c r="AE317" s="212"/>
      <c r="AF317" s="212"/>
      <c r="AG317" s="212" t="s">
        <v>541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x14ac:dyDescent="0.25">
      <c r="A318" s="241" t="s">
        <v>136</v>
      </c>
      <c r="B318" s="242" t="s">
        <v>106</v>
      </c>
      <c r="C318" s="267" t="s">
        <v>107</v>
      </c>
      <c r="D318" s="243"/>
      <c r="E318" s="244"/>
      <c r="F318" s="245"/>
      <c r="G318" s="246">
        <f>SUMIF(AG319:AG329,"&lt;&gt;NOR",G319:G329)</f>
        <v>0</v>
      </c>
      <c r="H318" s="240"/>
      <c r="I318" s="240">
        <f>SUM(I319:I329)</f>
        <v>0</v>
      </c>
      <c r="J318" s="240"/>
      <c r="K318" s="240">
        <f>SUM(K319:K329)</f>
        <v>0</v>
      </c>
      <c r="L318" s="240"/>
      <c r="M318" s="240">
        <f>SUM(M319:M329)</f>
        <v>0</v>
      </c>
      <c r="N318" s="239"/>
      <c r="O318" s="239">
        <f>SUM(O319:O329)</f>
        <v>0</v>
      </c>
      <c r="P318" s="239"/>
      <c r="Q318" s="239">
        <f>SUM(Q319:Q329)</f>
        <v>0</v>
      </c>
      <c r="R318" s="240"/>
      <c r="S318" s="240"/>
      <c r="T318" s="240"/>
      <c r="U318" s="240"/>
      <c r="V318" s="240">
        <f>SUM(V319:V329)</f>
        <v>0</v>
      </c>
      <c r="W318" s="240"/>
      <c r="X318" s="240"/>
      <c r="Y318" s="240"/>
      <c r="AG318" t="s">
        <v>137</v>
      </c>
    </row>
    <row r="319" spans="1:60" outlineLevel="1" x14ac:dyDescent="0.25">
      <c r="A319" s="251">
        <v>118</v>
      </c>
      <c r="B319" s="252" t="s">
        <v>542</v>
      </c>
      <c r="C319" s="268" t="s">
        <v>543</v>
      </c>
      <c r="D319" s="253" t="s">
        <v>291</v>
      </c>
      <c r="E319" s="254">
        <v>1</v>
      </c>
      <c r="F319" s="255"/>
      <c r="G319" s="256">
        <f>ROUND(E319*F319,2)</f>
        <v>0</v>
      </c>
      <c r="H319" s="234"/>
      <c r="I319" s="233">
        <f>ROUND(E319*H319,2)</f>
        <v>0</v>
      </c>
      <c r="J319" s="234"/>
      <c r="K319" s="233">
        <f>ROUND(E319*J319,2)</f>
        <v>0</v>
      </c>
      <c r="L319" s="233">
        <v>15</v>
      </c>
      <c r="M319" s="233">
        <f>G319*(1+L319/100)</f>
        <v>0</v>
      </c>
      <c r="N319" s="232">
        <v>0</v>
      </c>
      <c r="O319" s="232">
        <f>ROUND(E319*N319,2)</f>
        <v>0</v>
      </c>
      <c r="P319" s="232">
        <v>0</v>
      </c>
      <c r="Q319" s="232">
        <f>ROUND(E319*P319,2)</f>
        <v>0</v>
      </c>
      <c r="R319" s="233"/>
      <c r="S319" s="233" t="s">
        <v>190</v>
      </c>
      <c r="T319" s="233" t="s">
        <v>196</v>
      </c>
      <c r="U319" s="233">
        <v>0</v>
      </c>
      <c r="V319" s="233">
        <f>ROUND(E319*U319,2)</f>
        <v>0</v>
      </c>
      <c r="W319" s="233"/>
      <c r="X319" s="233" t="s">
        <v>142</v>
      </c>
      <c r="Y319" s="233" t="s">
        <v>143</v>
      </c>
      <c r="Z319" s="212"/>
      <c r="AA319" s="212"/>
      <c r="AB319" s="212"/>
      <c r="AC319" s="212"/>
      <c r="AD319" s="212"/>
      <c r="AE319" s="212"/>
      <c r="AF319" s="212"/>
      <c r="AG319" s="212" t="s">
        <v>144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2" x14ac:dyDescent="0.25">
      <c r="A320" s="229"/>
      <c r="B320" s="230"/>
      <c r="C320" s="271" t="s">
        <v>544</v>
      </c>
      <c r="D320" s="263"/>
      <c r="E320" s="263"/>
      <c r="F320" s="263"/>
      <c r="G320" s="263"/>
      <c r="H320" s="233"/>
      <c r="I320" s="233"/>
      <c r="J320" s="233"/>
      <c r="K320" s="233"/>
      <c r="L320" s="233"/>
      <c r="M320" s="233"/>
      <c r="N320" s="232"/>
      <c r="O320" s="232"/>
      <c r="P320" s="232"/>
      <c r="Q320" s="232"/>
      <c r="R320" s="233"/>
      <c r="S320" s="233"/>
      <c r="T320" s="233"/>
      <c r="U320" s="233"/>
      <c r="V320" s="233"/>
      <c r="W320" s="233"/>
      <c r="X320" s="233"/>
      <c r="Y320" s="233"/>
      <c r="Z320" s="212"/>
      <c r="AA320" s="212"/>
      <c r="AB320" s="212"/>
      <c r="AC320" s="212"/>
      <c r="AD320" s="212"/>
      <c r="AE320" s="212"/>
      <c r="AF320" s="212"/>
      <c r="AG320" s="212" t="s">
        <v>169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3" x14ac:dyDescent="0.25">
      <c r="A321" s="229"/>
      <c r="B321" s="230"/>
      <c r="C321" s="273" t="s">
        <v>545</v>
      </c>
      <c r="D321" s="264"/>
      <c r="E321" s="264"/>
      <c r="F321" s="264"/>
      <c r="G321" s="264"/>
      <c r="H321" s="233"/>
      <c r="I321" s="233"/>
      <c r="J321" s="233"/>
      <c r="K321" s="233"/>
      <c r="L321" s="233"/>
      <c r="M321" s="233"/>
      <c r="N321" s="232"/>
      <c r="O321" s="232"/>
      <c r="P321" s="232"/>
      <c r="Q321" s="232"/>
      <c r="R321" s="233"/>
      <c r="S321" s="233"/>
      <c r="T321" s="233"/>
      <c r="U321" s="233"/>
      <c r="V321" s="233"/>
      <c r="W321" s="233"/>
      <c r="X321" s="233"/>
      <c r="Y321" s="233"/>
      <c r="Z321" s="212"/>
      <c r="AA321" s="212"/>
      <c r="AB321" s="212"/>
      <c r="AC321" s="212"/>
      <c r="AD321" s="212"/>
      <c r="AE321" s="212"/>
      <c r="AF321" s="212"/>
      <c r="AG321" s="212" t="s">
        <v>169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3" x14ac:dyDescent="0.25">
      <c r="A322" s="229"/>
      <c r="B322" s="230"/>
      <c r="C322" s="273" t="s">
        <v>546</v>
      </c>
      <c r="D322" s="264"/>
      <c r="E322" s="264"/>
      <c r="F322" s="264"/>
      <c r="G322" s="264"/>
      <c r="H322" s="233"/>
      <c r="I322" s="233"/>
      <c r="J322" s="233"/>
      <c r="K322" s="233"/>
      <c r="L322" s="233"/>
      <c r="M322" s="233"/>
      <c r="N322" s="232"/>
      <c r="O322" s="232"/>
      <c r="P322" s="232"/>
      <c r="Q322" s="232"/>
      <c r="R322" s="233"/>
      <c r="S322" s="233"/>
      <c r="T322" s="233"/>
      <c r="U322" s="233"/>
      <c r="V322" s="233"/>
      <c r="W322" s="233"/>
      <c r="X322" s="233"/>
      <c r="Y322" s="233"/>
      <c r="Z322" s="212"/>
      <c r="AA322" s="212"/>
      <c r="AB322" s="212"/>
      <c r="AC322" s="212"/>
      <c r="AD322" s="212"/>
      <c r="AE322" s="212"/>
      <c r="AF322" s="212"/>
      <c r="AG322" s="212" t="s">
        <v>169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5">
      <c r="A323" s="229"/>
      <c r="B323" s="230"/>
      <c r="C323" s="273" t="s">
        <v>547</v>
      </c>
      <c r="D323" s="264"/>
      <c r="E323" s="264"/>
      <c r="F323" s="264"/>
      <c r="G323" s="264"/>
      <c r="H323" s="233"/>
      <c r="I323" s="233"/>
      <c r="J323" s="233"/>
      <c r="K323" s="233"/>
      <c r="L323" s="233"/>
      <c r="M323" s="233"/>
      <c r="N323" s="232"/>
      <c r="O323" s="232"/>
      <c r="P323" s="232"/>
      <c r="Q323" s="232"/>
      <c r="R323" s="233"/>
      <c r="S323" s="233"/>
      <c r="T323" s="233"/>
      <c r="U323" s="233"/>
      <c r="V323" s="233"/>
      <c r="W323" s="233"/>
      <c r="X323" s="233"/>
      <c r="Y323" s="233"/>
      <c r="Z323" s="212"/>
      <c r="AA323" s="212"/>
      <c r="AB323" s="212"/>
      <c r="AC323" s="212"/>
      <c r="AD323" s="212"/>
      <c r="AE323" s="212"/>
      <c r="AF323" s="212"/>
      <c r="AG323" s="212" t="s">
        <v>169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3" x14ac:dyDescent="0.25">
      <c r="A324" s="229"/>
      <c r="B324" s="230"/>
      <c r="C324" s="273" t="s">
        <v>548</v>
      </c>
      <c r="D324" s="264"/>
      <c r="E324" s="264"/>
      <c r="F324" s="264"/>
      <c r="G324" s="264"/>
      <c r="H324" s="233"/>
      <c r="I324" s="233"/>
      <c r="J324" s="233"/>
      <c r="K324" s="233"/>
      <c r="L324" s="233"/>
      <c r="M324" s="233"/>
      <c r="N324" s="232"/>
      <c r="O324" s="232"/>
      <c r="P324" s="232"/>
      <c r="Q324" s="232"/>
      <c r="R324" s="233"/>
      <c r="S324" s="233"/>
      <c r="T324" s="233"/>
      <c r="U324" s="233"/>
      <c r="V324" s="233"/>
      <c r="W324" s="233"/>
      <c r="X324" s="233"/>
      <c r="Y324" s="233"/>
      <c r="Z324" s="212"/>
      <c r="AA324" s="212"/>
      <c r="AB324" s="212"/>
      <c r="AC324" s="212"/>
      <c r="AD324" s="212"/>
      <c r="AE324" s="212"/>
      <c r="AF324" s="212"/>
      <c r="AG324" s="212" t="s">
        <v>169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25">
      <c r="A325" s="229"/>
      <c r="B325" s="230"/>
      <c r="C325" s="273" t="s">
        <v>549</v>
      </c>
      <c r="D325" s="264"/>
      <c r="E325" s="264"/>
      <c r="F325" s="264"/>
      <c r="G325" s="264"/>
      <c r="H325" s="233"/>
      <c r="I325" s="233"/>
      <c r="J325" s="233"/>
      <c r="K325" s="233"/>
      <c r="L325" s="233"/>
      <c r="M325" s="233"/>
      <c r="N325" s="232"/>
      <c r="O325" s="232"/>
      <c r="P325" s="232"/>
      <c r="Q325" s="232"/>
      <c r="R325" s="233"/>
      <c r="S325" s="233"/>
      <c r="T325" s="233"/>
      <c r="U325" s="233"/>
      <c r="V325" s="233"/>
      <c r="W325" s="233"/>
      <c r="X325" s="233"/>
      <c r="Y325" s="233"/>
      <c r="Z325" s="212"/>
      <c r="AA325" s="212"/>
      <c r="AB325" s="212"/>
      <c r="AC325" s="212"/>
      <c r="AD325" s="212"/>
      <c r="AE325" s="212"/>
      <c r="AF325" s="212"/>
      <c r="AG325" s="212" t="s">
        <v>169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3" x14ac:dyDescent="0.25">
      <c r="A326" s="229"/>
      <c r="B326" s="230"/>
      <c r="C326" s="273" t="s">
        <v>550</v>
      </c>
      <c r="D326" s="264"/>
      <c r="E326" s="264"/>
      <c r="F326" s="264"/>
      <c r="G326" s="264"/>
      <c r="H326" s="233"/>
      <c r="I326" s="233"/>
      <c r="J326" s="233"/>
      <c r="K326" s="233"/>
      <c r="L326" s="233"/>
      <c r="M326" s="233"/>
      <c r="N326" s="232"/>
      <c r="O326" s="232"/>
      <c r="P326" s="232"/>
      <c r="Q326" s="232"/>
      <c r="R326" s="233"/>
      <c r="S326" s="233"/>
      <c r="T326" s="233"/>
      <c r="U326" s="233"/>
      <c r="V326" s="233"/>
      <c r="W326" s="233"/>
      <c r="X326" s="233"/>
      <c r="Y326" s="233"/>
      <c r="Z326" s="212"/>
      <c r="AA326" s="212"/>
      <c r="AB326" s="212"/>
      <c r="AC326" s="212"/>
      <c r="AD326" s="212"/>
      <c r="AE326" s="212"/>
      <c r="AF326" s="212"/>
      <c r="AG326" s="212" t="s">
        <v>169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3" x14ac:dyDescent="0.25">
      <c r="A327" s="229"/>
      <c r="B327" s="230"/>
      <c r="C327" s="273" t="s">
        <v>551</v>
      </c>
      <c r="D327" s="264"/>
      <c r="E327" s="264"/>
      <c r="F327" s="264"/>
      <c r="G327" s="264"/>
      <c r="H327" s="233"/>
      <c r="I327" s="233"/>
      <c r="J327" s="233"/>
      <c r="K327" s="233"/>
      <c r="L327" s="233"/>
      <c r="M327" s="233"/>
      <c r="N327" s="232"/>
      <c r="O327" s="232"/>
      <c r="P327" s="232"/>
      <c r="Q327" s="232"/>
      <c r="R327" s="233"/>
      <c r="S327" s="233"/>
      <c r="T327" s="233"/>
      <c r="U327" s="233"/>
      <c r="V327" s="233"/>
      <c r="W327" s="233"/>
      <c r="X327" s="233"/>
      <c r="Y327" s="233"/>
      <c r="Z327" s="212"/>
      <c r="AA327" s="212"/>
      <c r="AB327" s="212"/>
      <c r="AC327" s="212"/>
      <c r="AD327" s="212"/>
      <c r="AE327" s="212"/>
      <c r="AF327" s="212"/>
      <c r="AG327" s="212" t="s">
        <v>169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3" x14ac:dyDescent="0.25">
      <c r="A328" s="229"/>
      <c r="B328" s="230"/>
      <c r="C328" s="273" t="s">
        <v>552</v>
      </c>
      <c r="D328" s="264"/>
      <c r="E328" s="264"/>
      <c r="F328" s="264"/>
      <c r="G328" s="264"/>
      <c r="H328" s="233"/>
      <c r="I328" s="233"/>
      <c r="J328" s="233"/>
      <c r="K328" s="233"/>
      <c r="L328" s="233"/>
      <c r="M328" s="233"/>
      <c r="N328" s="232"/>
      <c r="O328" s="232"/>
      <c r="P328" s="232"/>
      <c r="Q328" s="232"/>
      <c r="R328" s="233"/>
      <c r="S328" s="233"/>
      <c r="T328" s="233"/>
      <c r="U328" s="233"/>
      <c r="V328" s="233"/>
      <c r="W328" s="233"/>
      <c r="X328" s="233"/>
      <c r="Y328" s="233"/>
      <c r="Z328" s="212"/>
      <c r="AA328" s="212"/>
      <c r="AB328" s="212"/>
      <c r="AC328" s="212"/>
      <c r="AD328" s="212"/>
      <c r="AE328" s="212"/>
      <c r="AF328" s="212"/>
      <c r="AG328" s="212" t="s">
        <v>169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3" x14ac:dyDescent="0.25">
      <c r="A329" s="229"/>
      <c r="B329" s="230"/>
      <c r="C329" s="273" t="s">
        <v>553</v>
      </c>
      <c r="D329" s="264"/>
      <c r="E329" s="264"/>
      <c r="F329" s="264"/>
      <c r="G329" s="264"/>
      <c r="H329" s="233"/>
      <c r="I329" s="233"/>
      <c r="J329" s="233"/>
      <c r="K329" s="233"/>
      <c r="L329" s="233"/>
      <c r="M329" s="233"/>
      <c r="N329" s="232"/>
      <c r="O329" s="232"/>
      <c r="P329" s="232"/>
      <c r="Q329" s="232"/>
      <c r="R329" s="233"/>
      <c r="S329" s="233"/>
      <c r="T329" s="233"/>
      <c r="U329" s="233"/>
      <c r="V329" s="233"/>
      <c r="W329" s="233"/>
      <c r="X329" s="233"/>
      <c r="Y329" s="233"/>
      <c r="Z329" s="212"/>
      <c r="AA329" s="212"/>
      <c r="AB329" s="212"/>
      <c r="AC329" s="212"/>
      <c r="AD329" s="212"/>
      <c r="AE329" s="212"/>
      <c r="AF329" s="212"/>
      <c r="AG329" s="212" t="s">
        <v>169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x14ac:dyDescent="0.25">
      <c r="A330" s="241" t="s">
        <v>136</v>
      </c>
      <c r="B330" s="242" t="s">
        <v>108</v>
      </c>
      <c r="C330" s="267" t="s">
        <v>29</v>
      </c>
      <c r="D330" s="243"/>
      <c r="E330" s="244"/>
      <c r="F330" s="245"/>
      <c r="G330" s="246">
        <f>SUMIF(AG331:AG336,"&lt;&gt;NOR",G331:G336)</f>
        <v>0</v>
      </c>
      <c r="H330" s="240"/>
      <c r="I330" s="240">
        <f>SUM(I331:I336)</f>
        <v>0</v>
      </c>
      <c r="J330" s="240"/>
      <c r="K330" s="240">
        <f>SUM(K331:K336)</f>
        <v>0</v>
      </c>
      <c r="L330" s="240"/>
      <c r="M330" s="240">
        <f>SUM(M331:M336)</f>
        <v>0</v>
      </c>
      <c r="N330" s="239"/>
      <c r="O330" s="239">
        <f>SUM(O331:O336)</f>
        <v>0</v>
      </c>
      <c r="P330" s="239"/>
      <c r="Q330" s="239">
        <f>SUM(Q331:Q336)</f>
        <v>0</v>
      </c>
      <c r="R330" s="240"/>
      <c r="S330" s="240"/>
      <c r="T330" s="240"/>
      <c r="U330" s="240"/>
      <c r="V330" s="240">
        <f>SUM(V331:V336)</f>
        <v>0</v>
      </c>
      <c r="W330" s="240"/>
      <c r="X330" s="240"/>
      <c r="Y330" s="240"/>
      <c r="AG330" t="s">
        <v>137</v>
      </c>
    </row>
    <row r="331" spans="1:60" outlineLevel="1" x14ac:dyDescent="0.25">
      <c r="A331" s="251">
        <v>119</v>
      </c>
      <c r="B331" s="252" t="s">
        <v>554</v>
      </c>
      <c r="C331" s="268" t="s">
        <v>555</v>
      </c>
      <c r="D331" s="253" t="s">
        <v>556</v>
      </c>
      <c r="E331" s="254">
        <v>1</v>
      </c>
      <c r="F331" s="255"/>
      <c r="G331" s="256">
        <f>ROUND(E331*F331,2)</f>
        <v>0</v>
      </c>
      <c r="H331" s="234"/>
      <c r="I331" s="233">
        <f>ROUND(E331*H331,2)</f>
        <v>0</v>
      </c>
      <c r="J331" s="234"/>
      <c r="K331" s="233">
        <f>ROUND(E331*J331,2)</f>
        <v>0</v>
      </c>
      <c r="L331" s="233">
        <v>15</v>
      </c>
      <c r="M331" s="233">
        <f>G331*(1+L331/100)</f>
        <v>0</v>
      </c>
      <c r="N331" s="232">
        <v>0</v>
      </c>
      <c r="O331" s="232">
        <f>ROUND(E331*N331,2)</f>
        <v>0</v>
      </c>
      <c r="P331" s="232">
        <v>0</v>
      </c>
      <c r="Q331" s="232">
        <f>ROUND(E331*P331,2)</f>
        <v>0</v>
      </c>
      <c r="R331" s="233"/>
      <c r="S331" s="233" t="s">
        <v>141</v>
      </c>
      <c r="T331" s="233" t="s">
        <v>196</v>
      </c>
      <c r="U331" s="233">
        <v>0</v>
      </c>
      <c r="V331" s="233">
        <f>ROUND(E331*U331,2)</f>
        <v>0</v>
      </c>
      <c r="W331" s="233"/>
      <c r="X331" s="233" t="s">
        <v>557</v>
      </c>
      <c r="Y331" s="233" t="s">
        <v>143</v>
      </c>
      <c r="Z331" s="212"/>
      <c r="AA331" s="212"/>
      <c r="AB331" s="212"/>
      <c r="AC331" s="212"/>
      <c r="AD331" s="212"/>
      <c r="AE331" s="212"/>
      <c r="AF331" s="212"/>
      <c r="AG331" s="212" t="s">
        <v>558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ht="31.2" outlineLevel="2" x14ac:dyDescent="0.25">
      <c r="A332" s="229"/>
      <c r="B332" s="230"/>
      <c r="C332" s="271" t="s">
        <v>559</v>
      </c>
      <c r="D332" s="263"/>
      <c r="E332" s="263"/>
      <c r="F332" s="263"/>
      <c r="G332" s="263"/>
      <c r="H332" s="233"/>
      <c r="I332" s="233"/>
      <c r="J332" s="233"/>
      <c r="K332" s="233"/>
      <c r="L332" s="233"/>
      <c r="M332" s="233"/>
      <c r="N332" s="232"/>
      <c r="O332" s="232"/>
      <c r="P332" s="232"/>
      <c r="Q332" s="232"/>
      <c r="R332" s="233"/>
      <c r="S332" s="233"/>
      <c r="T332" s="233"/>
      <c r="U332" s="233"/>
      <c r="V332" s="233"/>
      <c r="W332" s="233"/>
      <c r="X332" s="233"/>
      <c r="Y332" s="233"/>
      <c r="Z332" s="212"/>
      <c r="AA332" s="212"/>
      <c r="AB332" s="212"/>
      <c r="AC332" s="212"/>
      <c r="AD332" s="212"/>
      <c r="AE332" s="212"/>
      <c r="AF332" s="212"/>
      <c r="AG332" s="212" t="s">
        <v>169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65" t="str">
        <f>C332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5">
      <c r="A333" s="251">
        <v>120</v>
      </c>
      <c r="B333" s="252" t="s">
        <v>560</v>
      </c>
      <c r="C333" s="268" t="s">
        <v>561</v>
      </c>
      <c r="D333" s="253" t="s">
        <v>556</v>
      </c>
      <c r="E333" s="254">
        <v>1</v>
      </c>
      <c r="F333" s="255"/>
      <c r="G333" s="256">
        <f>ROUND(E333*F333,2)</f>
        <v>0</v>
      </c>
      <c r="H333" s="234"/>
      <c r="I333" s="233">
        <f>ROUND(E333*H333,2)</f>
        <v>0</v>
      </c>
      <c r="J333" s="234"/>
      <c r="K333" s="233">
        <f>ROUND(E333*J333,2)</f>
        <v>0</v>
      </c>
      <c r="L333" s="233">
        <v>15</v>
      </c>
      <c r="M333" s="233">
        <f>G333*(1+L333/100)</f>
        <v>0</v>
      </c>
      <c r="N333" s="232">
        <v>0</v>
      </c>
      <c r="O333" s="232">
        <f>ROUND(E333*N333,2)</f>
        <v>0</v>
      </c>
      <c r="P333" s="232">
        <v>0</v>
      </c>
      <c r="Q333" s="232">
        <f>ROUND(E333*P333,2)</f>
        <v>0</v>
      </c>
      <c r="R333" s="233"/>
      <c r="S333" s="233" t="s">
        <v>141</v>
      </c>
      <c r="T333" s="233" t="s">
        <v>196</v>
      </c>
      <c r="U333" s="233">
        <v>0</v>
      </c>
      <c r="V333" s="233">
        <f>ROUND(E333*U333,2)</f>
        <v>0</v>
      </c>
      <c r="W333" s="233"/>
      <c r="X333" s="233" t="s">
        <v>557</v>
      </c>
      <c r="Y333" s="233" t="s">
        <v>143</v>
      </c>
      <c r="Z333" s="212"/>
      <c r="AA333" s="212"/>
      <c r="AB333" s="212"/>
      <c r="AC333" s="212"/>
      <c r="AD333" s="212"/>
      <c r="AE333" s="212"/>
      <c r="AF333" s="212"/>
      <c r="AG333" s="212" t="s">
        <v>558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2" x14ac:dyDescent="0.25">
      <c r="A334" s="229"/>
      <c r="B334" s="230"/>
      <c r="C334" s="271" t="s">
        <v>562</v>
      </c>
      <c r="D334" s="263"/>
      <c r="E334" s="263"/>
      <c r="F334" s="263"/>
      <c r="G334" s="263"/>
      <c r="H334" s="233"/>
      <c r="I334" s="233"/>
      <c r="J334" s="233"/>
      <c r="K334" s="233"/>
      <c r="L334" s="233"/>
      <c r="M334" s="233"/>
      <c r="N334" s="232"/>
      <c r="O334" s="232"/>
      <c r="P334" s="232"/>
      <c r="Q334" s="232"/>
      <c r="R334" s="233"/>
      <c r="S334" s="233"/>
      <c r="T334" s="233"/>
      <c r="U334" s="233"/>
      <c r="V334" s="233"/>
      <c r="W334" s="233"/>
      <c r="X334" s="233"/>
      <c r="Y334" s="233"/>
      <c r="Z334" s="212"/>
      <c r="AA334" s="212"/>
      <c r="AB334" s="212"/>
      <c r="AC334" s="212"/>
      <c r="AD334" s="212"/>
      <c r="AE334" s="212"/>
      <c r="AF334" s="212"/>
      <c r="AG334" s="212" t="s">
        <v>169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5">
      <c r="A335" s="251">
        <v>121</v>
      </c>
      <c r="B335" s="252" t="s">
        <v>563</v>
      </c>
      <c r="C335" s="268" t="s">
        <v>564</v>
      </c>
      <c r="D335" s="253" t="s">
        <v>556</v>
      </c>
      <c r="E335" s="254">
        <v>1</v>
      </c>
      <c r="F335" s="255"/>
      <c r="G335" s="256">
        <f>ROUND(E335*F335,2)</f>
        <v>0</v>
      </c>
      <c r="H335" s="234"/>
      <c r="I335" s="233">
        <f>ROUND(E335*H335,2)</f>
        <v>0</v>
      </c>
      <c r="J335" s="234"/>
      <c r="K335" s="233">
        <f>ROUND(E335*J335,2)</f>
        <v>0</v>
      </c>
      <c r="L335" s="233">
        <v>15</v>
      </c>
      <c r="M335" s="233">
        <f>G335*(1+L335/100)</f>
        <v>0</v>
      </c>
      <c r="N335" s="232">
        <v>0</v>
      </c>
      <c r="O335" s="232">
        <f>ROUND(E335*N335,2)</f>
        <v>0</v>
      </c>
      <c r="P335" s="232">
        <v>0</v>
      </c>
      <c r="Q335" s="232">
        <f>ROUND(E335*P335,2)</f>
        <v>0</v>
      </c>
      <c r="R335" s="233"/>
      <c r="S335" s="233" t="s">
        <v>190</v>
      </c>
      <c r="T335" s="233" t="s">
        <v>196</v>
      </c>
      <c r="U335" s="233">
        <v>0</v>
      </c>
      <c r="V335" s="233">
        <f>ROUND(E335*U335,2)</f>
        <v>0</v>
      </c>
      <c r="W335" s="233"/>
      <c r="X335" s="233" t="s">
        <v>557</v>
      </c>
      <c r="Y335" s="233" t="s">
        <v>143</v>
      </c>
      <c r="Z335" s="212"/>
      <c r="AA335" s="212"/>
      <c r="AB335" s="212"/>
      <c r="AC335" s="212"/>
      <c r="AD335" s="212"/>
      <c r="AE335" s="212"/>
      <c r="AF335" s="212"/>
      <c r="AG335" s="212" t="s">
        <v>565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2" x14ac:dyDescent="0.25">
      <c r="A336" s="229"/>
      <c r="B336" s="230"/>
      <c r="C336" s="271" t="s">
        <v>566</v>
      </c>
      <c r="D336" s="263"/>
      <c r="E336" s="263"/>
      <c r="F336" s="263"/>
      <c r="G336" s="263"/>
      <c r="H336" s="233"/>
      <c r="I336" s="233"/>
      <c r="J336" s="233"/>
      <c r="K336" s="233"/>
      <c r="L336" s="233"/>
      <c r="M336" s="233"/>
      <c r="N336" s="232"/>
      <c r="O336" s="232"/>
      <c r="P336" s="232"/>
      <c r="Q336" s="232"/>
      <c r="R336" s="233"/>
      <c r="S336" s="233"/>
      <c r="T336" s="233"/>
      <c r="U336" s="233"/>
      <c r="V336" s="233"/>
      <c r="W336" s="233"/>
      <c r="X336" s="233"/>
      <c r="Y336" s="233"/>
      <c r="Z336" s="212"/>
      <c r="AA336" s="212"/>
      <c r="AB336" s="212"/>
      <c r="AC336" s="212"/>
      <c r="AD336" s="212"/>
      <c r="AE336" s="212"/>
      <c r="AF336" s="212"/>
      <c r="AG336" s="212" t="s">
        <v>169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x14ac:dyDescent="0.25">
      <c r="A337" s="241" t="s">
        <v>136</v>
      </c>
      <c r="B337" s="242" t="s">
        <v>109</v>
      </c>
      <c r="C337" s="267" t="s">
        <v>30</v>
      </c>
      <c r="D337" s="243"/>
      <c r="E337" s="244"/>
      <c r="F337" s="245"/>
      <c r="G337" s="246">
        <f>SUMIF(AG338:AG339,"&lt;&gt;NOR",G338:G339)</f>
        <v>0</v>
      </c>
      <c r="H337" s="240"/>
      <c r="I337" s="240">
        <f>SUM(I338:I339)</f>
        <v>0</v>
      </c>
      <c r="J337" s="240"/>
      <c r="K337" s="240">
        <f>SUM(K338:K339)</f>
        <v>0</v>
      </c>
      <c r="L337" s="240"/>
      <c r="M337" s="240">
        <f>SUM(M338:M339)</f>
        <v>0</v>
      </c>
      <c r="N337" s="239"/>
      <c r="O337" s="239">
        <f>SUM(O338:O339)</f>
        <v>0</v>
      </c>
      <c r="P337" s="239"/>
      <c r="Q337" s="239">
        <f>SUM(Q338:Q339)</f>
        <v>0</v>
      </c>
      <c r="R337" s="240"/>
      <c r="S337" s="240"/>
      <c r="T337" s="240"/>
      <c r="U337" s="240"/>
      <c r="V337" s="240">
        <f>SUM(V338:V339)</f>
        <v>0</v>
      </c>
      <c r="W337" s="240"/>
      <c r="X337" s="240"/>
      <c r="Y337" s="240"/>
      <c r="AG337" t="s">
        <v>137</v>
      </c>
    </row>
    <row r="338" spans="1:60" outlineLevel="1" x14ac:dyDescent="0.25">
      <c r="A338" s="251">
        <v>122</v>
      </c>
      <c r="B338" s="252" t="s">
        <v>567</v>
      </c>
      <c r="C338" s="268" t="s">
        <v>568</v>
      </c>
      <c r="D338" s="253" t="s">
        <v>556</v>
      </c>
      <c r="E338" s="254">
        <v>1</v>
      </c>
      <c r="F338" s="255"/>
      <c r="G338" s="256">
        <f>ROUND(E338*F338,2)</f>
        <v>0</v>
      </c>
      <c r="H338" s="234"/>
      <c r="I338" s="233">
        <f>ROUND(E338*H338,2)</f>
        <v>0</v>
      </c>
      <c r="J338" s="234"/>
      <c r="K338" s="233">
        <f>ROUND(E338*J338,2)</f>
        <v>0</v>
      </c>
      <c r="L338" s="233">
        <v>15</v>
      </c>
      <c r="M338" s="233">
        <f>G338*(1+L338/100)</f>
        <v>0</v>
      </c>
      <c r="N338" s="232">
        <v>0</v>
      </c>
      <c r="O338" s="232">
        <f>ROUND(E338*N338,2)</f>
        <v>0</v>
      </c>
      <c r="P338" s="232">
        <v>0</v>
      </c>
      <c r="Q338" s="232">
        <f>ROUND(E338*P338,2)</f>
        <v>0</v>
      </c>
      <c r="R338" s="233"/>
      <c r="S338" s="233" t="s">
        <v>190</v>
      </c>
      <c r="T338" s="233" t="s">
        <v>196</v>
      </c>
      <c r="U338" s="233">
        <v>0</v>
      </c>
      <c r="V338" s="233">
        <f>ROUND(E338*U338,2)</f>
        <v>0</v>
      </c>
      <c r="W338" s="233"/>
      <c r="X338" s="233" t="s">
        <v>557</v>
      </c>
      <c r="Y338" s="233" t="s">
        <v>143</v>
      </c>
      <c r="Z338" s="212"/>
      <c r="AA338" s="212"/>
      <c r="AB338" s="212"/>
      <c r="AC338" s="212"/>
      <c r="AD338" s="212"/>
      <c r="AE338" s="212"/>
      <c r="AF338" s="212"/>
      <c r="AG338" s="212" t="s">
        <v>569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2" x14ac:dyDescent="0.25">
      <c r="A339" s="229"/>
      <c r="B339" s="230"/>
      <c r="C339" s="271" t="s">
        <v>570</v>
      </c>
      <c r="D339" s="263"/>
      <c r="E339" s="263"/>
      <c r="F339" s="263"/>
      <c r="G339" s="263"/>
      <c r="H339" s="233"/>
      <c r="I339" s="233"/>
      <c r="J339" s="233"/>
      <c r="K339" s="233"/>
      <c r="L339" s="233"/>
      <c r="M339" s="233"/>
      <c r="N339" s="232"/>
      <c r="O339" s="232"/>
      <c r="P339" s="232"/>
      <c r="Q339" s="232"/>
      <c r="R339" s="233"/>
      <c r="S339" s="233"/>
      <c r="T339" s="233"/>
      <c r="U339" s="233"/>
      <c r="V339" s="233"/>
      <c r="W339" s="233"/>
      <c r="X339" s="233"/>
      <c r="Y339" s="233"/>
      <c r="Z339" s="212"/>
      <c r="AA339" s="212"/>
      <c r="AB339" s="212"/>
      <c r="AC339" s="212"/>
      <c r="AD339" s="212"/>
      <c r="AE339" s="212"/>
      <c r="AF339" s="212"/>
      <c r="AG339" s="212" t="s">
        <v>169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x14ac:dyDescent="0.25">
      <c r="A340" s="3"/>
      <c r="B340" s="4"/>
      <c r="C340" s="277"/>
      <c r="D340" s="6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AE340">
        <v>15</v>
      </c>
      <c r="AF340">
        <v>21</v>
      </c>
      <c r="AG340" t="s">
        <v>122</v>
      </c>
    </row>
    <row r="341" spans="1:60" x14ac:dyDescent="0.25">
      <c r="A341" s="215"/>
      <c r="B341" s="216" t="s">
        <v>31</v>
      </c>
      <c r="C341" s="272"/>
      <c r="D341" s="217"/>
      <c r="E341" s="218"/>
      <c r="F341" s="218"/>
      <c r="G341" s="250">
        <f>G8+G16+G21+G42+G75+G107+G117+G121+G130+G133+G136+G219+G221+G238+G251+G254+G266+G287+G302+G306+G318+G330+G337</f>
        <v>0</v>
      </c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AE341">
        <f>SUMIF(L7:L339,AE340,G7:G339)</f>
        <v>0</v>
      </c>
      <c r="AF341">
        <f>SUMIF(L7:L339,AF340,G7:G339)</f>
        <v>0</v>
      </c>
      <c r="AG341" t="s">
        <v>571</v>
      </c>
    </row>
    <row r="342" spans="1:60" x14ac:dyDescent="0.25">
      <c r="A342" s="3"/>
      <c r="B342" s="4"/>
      <c r="C342" s="277"/>
      <c r="D342" s="6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60" x14ac:dyDescent="0.25">
      <c r="A343" s="3"/>
      <c r="B343" s="4"/>
      <c r="C343" s="277"/>
      <c r="D343" s="6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</row>
    <row r="344" spans="1:60" x14ac:dyDescent="0.25">
      <c r="A344" s="219" t="s">
        <v>572</v>
      </c>
      <c r="B344" s="219"/>
      <c r="C344" s="278"/>
      <c r="D344" s="6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</row>
    <row r="345" spans="1:60" x14ac:dyDescent="0.25">
      <c r="A345" s="220"/>
      <c r="B345" s="221"/>
      <c r="C345" s="279"/>
      <c r="D345" s="221"/>
      <c r="E345" s="221"/>
      <c r="F345" s="221"/>
      <c r="G345" s="222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AG345" t="s">
        <v>573</v>
      </c>
    </row>
    <row r="346" spans="1:60" x14ac:dyDescent="0.25">
      <c r="A346" s="223"/>
      <c r="B346" s="224"/>
      <c r="C346" s="280"/>
      <c r="D346" s="224"/>
      <c r="E346" s="224"/>
      <c r="F346" s="224"/>
      <c r="G346" s="225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60" x14ac:dyDescent="0.25">
      <c r="A347" s="223"/>
      <c r="B347" s="224"/>
      <c r="C347" s="280"/>
      <c r="D347" s="224"/>
      <c r="E347" s="224"/>
      <c r="F347" s="224"/>
      <c r="G347" s="225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60" x14ac:dyDescent="0.25">
      <c r="A348" s="223"/>
      <c r="B348" s="224"/>
      <c r="C348" s="280"/>
      <c r="D348" s="224"/>
      <c r="E348" s="224"/>
      <c r="F348" s="224"/>
      <c r="G348" s="225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</row>
    <row r="349" spans="1:60" x14ac:dyDescent="0.25">
      <c r="A349" s="226"/>
      <c r="B349" s="227"/>
      <c r="C349" s="281"/>
      <c r="D349" s="227"/>
      <c r="E349" s="227"/>
      <c r="F349" s="227"/>
      <c r="G349" s="228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60" x14ac:dyDescent="0.25">
      <c r="A350" s="3"/>
      <c r="B350" s="4"/>
      <c r="C350" s="277"/>
      <c r="D350" s="6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60" x14ac:dyDescent="0.25">
      <c r="C351" s="282"/>
      <c r="D351" s="10"/>
      <c r="AG351" t="s">
        <v>574</v>
      </c>
    </row>
    <row r="352" spans="1:60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0">
    <mergeCell ref="C336:G336"/>
    <mergeCell ref="C339:G339"/>
    <mergeCell ref="C326:G326"/>
    <mergeCell ref="C327:G327"/>
    <mergeCell ref="C328:G328"/>
    <mergeCell ref="C329:G329"/>
    <mergeCell ref="C332:G332"/>
    <mergeCell ref="C334:G334"/>
    <mergeCell ref="C320:G320"/>
    <mergeCell ref="C321:G321"/>
    <mergeCell ref="C322:G322"/>
    <mergeCell ref="C323:G323"/>
    <mergeCell ref="C324:G324"/>
    <mergeCell ref="C325:G325"/>
    <mergeCell ref="C247:G247"/>
    <mergeCell ref="C248:G248"/>
    <mergeCell ref="C249:G249"/>
    <mergeCell ref="C250:G250"/>
    <mergeCell ref="C279:G279"/>
    <mergeCell ref="C308:G308"/>
    <mergeCell ref="C241:G241"/>
    <mergeCell ref="C242:G242"/>
    <mergeCell ref="C243:G243"/>
    <mergeCell ref="C244:G244"/>
    <mergeCell ref="C245:G245"/>
    <mergeCell ref="C246:G246"/>
    <mergeCell ref="C73:G73"/>
    <mergeCell ref="C74:G74"/>
    <mergeCell ref="C109:G109"/>
    <mergeCell ref="C159:G159"/>
    <mergeCell ref="C162:G162"/>
    <mergeCell ref="C240:G240"/>
    <mergeCell ref="C65:G65"/>
    <mergeCell ref="C66:G66"/>
    <mergeCell ref="C68:G68"/>
    <mergeCell ref="C69:G69"/>
    <mergeCell ref="C71:G71"/>
    <mergeCell ref="C72:G72"/>
    <mergeCell ref="C55:G55"/>
    <mergeCell ref="C56:G56"/>
    <mergeCell ref="C59:G59"/>
    <mergeCell ref="C60:G60"/>
    <mergeCell ref="C61:G61"/>
    <mergeCell ref="C64:G64"/>
    <mergeCell ref="C46:G46"/>
    <mergeCell ref="C48:G48"/>
    <mergeCell ref="C49:G49"/>
    <mergeCell ref="C50:G50"/>
    <mergeCell ref="C52:G52"/>
    <mergeCell ref="C53:G53"/>
    <mergeCell ref="A1:G1"/>
    <mergeCell ref="C2:G2"/>
    <mergeCell ref="C3:G3"/>
    <mergeCell ref="C4:G4"/>
    <mergeCell ref="A344:C344"/>
    <mergeCell ref="A345:G349"/>
    <mergeCell ref="C23:G23"/>
    <mergeCell ref="C43:G43"/>
    <mergeCell ref="C44:G44"/>
    <mergeCell ref="C45:G4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Melmerová</dc:creator>
  <cp:lastModifiedBy>Jitka Melmerová</cp:lastModifiedBy>
  <cp:lastPrinted>2019-03-19T12:27:02Z</cp:lastPrinted>
  <dcterms:created xsi:type="dcterms:W3CDTF">2009-04-08T07:15:50Z</dcterms:created>
  <dcterms:modified xsi:type="dcterms:W3CDTF">2023-10-18T09:13:36Z</dcterms:modified>
</cp:coreProperties>
</file>